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120" windowWidth="28680" windowHeight="12585"/>
  </bookViews>
  <sheets>
    <sheet name="Datos" sheetId="1" r:id="rId1"/>
    <sheet name="Cuotas" sheetId="2" r:id="rId2"/>
  </sheets>
  <externalReferences>
    <externalReference r:id="rId3"/>
  </externalReferences>
  <definedNames>
    <definedName name="_xlnm.Print_Area" localSheetId="0">Datos!$A$58:$C$86</definedName>
  </definedNames>
  <calcPr calcId="145621"/>
</workbook>
</file>

<file path=xl/calcChain.xml><?xml version="1.0" encoding="utf-8"?>
<calcChain xmlns="http://schemas.openxmlformats.org/spreadsheetml/2006/main">
  <c r="P5" i="1" l="1"/>
  <c r="A8" i="1" s="1"/>
  <c r="S84" i="1" l="1"/>
  <c r="B108" i="1" l="1"/>
  <c r="AE5" i="2" l="1"/>
  <c r="AD5" i="2" l="1"/>
  <c r="AC5" i="2" l="1"/>
  <c r="H8" i="1"/>
  <c r="AB5" i="2" s="1"/>
  <c r="Z5" i="2"/>
  <c r="V5" i="2"/>
  <c r="U5" i="2"/>
  <c r="T5" i="2" l="1"/>
  <c r="F14" i="1"/>
  <c r="K6" i="1"/>
  <c r="J6" i="1"/>
  <c r="K5" i="2" l="1"/>
  <c r="Y5" i="2" l="1"/>
  <c r="A7" i="1" l="1"/>
  <c r="R5" i="2"/>
  <c r="S5" i="2"/>
  <c r="Q5" i="2"/>
  <c r="W28" i="1"/>
  <c r="P5" i="2" s="1"/>
  <c r="O5" i="2" l="1"/>
  <c r="N5" i="2"/>
  <c r="M5" i="2"/>
  <c r="L5" i="2"/>
  <c r="B109" i="1" l="1"/>
  <c r="B107" i="1"/>
  <c r="B106" i="1"/>
  <c r="B105" i="1"/>
  <c r="B104" i="1"/>
  <c r="B103" i="1"/>
  <c r="C17" i="1" l="1"/>
  <c r="C7" i="1"/>
  <c r="A17" i="1" l="1"/>
  <c r="C33" i="1" l="1"/>
  <c r="C34" i="1"/>
  <c r="C36" i="1"/>
  <c r="C35" i="1"/>
  <c r="C28" i="1"/>
  <c r="C32" i="1"/>
  <c r="C29" i="1"/>
  <c r="C27" i="1"/>
  <c r="C15" i="1"/>
  <c r="C14" i="1"/>
  <c r="C10" i="1"/>
  <c r="C9" i="1"/>
  <c r="B111" i="1" l="1"/>
  <c r="K8" i="1"/>
  <c r="F13" i="1"/>
  <c r="F10" i="1"/>
  <c r="F9" i="1"/>
  <c r="F8" i="1"/>
  <c r="F7" i="1"/>
  <c r="F16" i="1" l="1"/>
  <c r="B110" i="1"/>
  <c r="F17" i="1"/>
</calcChain>
</file>

<file path=xl/comments1.xml><?xml version="1.0" encoding="utf-8"?>
<comments xmlns="http://schemas.openxmlformats.org/spreadsheetml/2006/main">
  <authors>
    <author>MAM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Fecha DD/MM/AAAA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Importe del crédito en $U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Tasa anual porcentual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Cantidad de cuotas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Ingresos totales del deudor presentados para el otorgamiento del crédito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Nombre del deudor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Nombre del deudor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Domicilio de la entidad donde se concreto la transacción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Número del documento de identidad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Número del CUIT o CUIL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Dirección física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Número de Código Postal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Correo electrónico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Número de teléfono fijo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Número de teléfono celular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Tipo de actividad habitual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Recibos, declaraciones juradas, categoría monotributista, etc.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Monotributista (categoría), relación de dependencia, etc.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Nombre de la pareja, si corresponde</t>
        </r>
      </text>
    </comment>
    <comment ref="A43" authorId="0">
      <text>
        <r>
          <rPr>
            <b/>
            <sz val="9"/>
            <color indexed="81"/>
            <rFont val="Tahoma"/>
            <family val="2"/>
          </rPr>
          <t>Nombre del hijo, si corresponde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Edad del hijo</t>
        </r>
      </text>
    </comment>
    <comment ref="A44" authorId="0">
      <text>
        <r>
          <rPr>
            <b/>
            <sz val="9"/>
            <color indexed="81"/>
            <rFont val="Tahoma"/>
            <family val="2"/>
          </rPr>
          <t>Nombre del hijo, si corresponde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Edad del hijo</t>
        </r>
      </text>
    </comment>
    <comment ref="A45" authorId="0">
      <text>
        <r>
          <rPr>
            <b/>
            <sz val="9"/>
            <color indexed="81"/>
            <rFont val="Tahoma"/>
            <family val="2"/>
          </rPr>
          <t>Nombre del hijo, si corresponde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Edad del hijo</t>
        </r>
      </text>
    </comment>
    <comment ref="A46" authorId="0">
      <text>
        <r>
          <rPr>
            <b/>
            <sz val="9"/>
            <color indexed="81"/>
            <rFont val="Tahoma"/>
            <family val="2"/>
          </rPr>
          <t>Nombre del hijo, si corresponde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Edad del hijo</t>
        </r>
      </text>
    </comment>
    <comment ref="A47" authorId="0">
      <text>
        <r>
          <rPr>
            <b/>
            <sz val="9"/>
            <color indexed="81"/>
            <rFont val="Tahoma"/>
            <family val="2"/>
          </rPr>
          <t>Nombre del hijo, si corresponde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Edad del hijo</t>
        </r>
      </text>
    </comment>
    <comment ref="A48" authorId="0">
      <text>
        <r>
          <rPr>
            <b/>
            <sz val="9"/>
            <color indexed="81"/>
            <rFont val="Tahoma"/>
            <family val="2"/>
          </rPr>
          <t>Nombre del hijo, si corresponde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Edad del hijo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Nombre del hijo, si corresponde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Edad del hijo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Nombre del hijo, si corresponde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Edad del hijo</t>
        </r>
      </text>
    </comment>
    <comment ref="A53" authorId="0">
      <text>
        <r>
          <rPr>
            <b/>
            <sz val="9"/>
            <color indexed="81"/>
            <rFont val="Tahoma"/>
            <family val="2"/>
          </rPr>
          <t>Nombre y apellido de familiar conviviente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Parentesco y edad</t>
        </r>
      </text>
    </comment>
    <comment ref="A54" authorId="0">
      <text>
        <r>
          <rPr>
            <b/>
            <sz val="9"/>
            <color indexed="81"/>
            <rFont val="Tahoma"/>
            <family val="2"/>
          </rPr>
          <t>Nombre y apellido de familiar conviviente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Parentesco y edad</t>
        </r>
      </text>
    </comment>
    <comment ref="A55" authorId="0">
      <text>
        <r>
          <rPr>
            <b/>
            <sz val="9"/>
            <color indexed="81"/>
            <rFont val="Tahoma"/>
            <family val="2"/>
          </rPr>
          <t>Nombre y apellido de familiar conviviente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Parentesco y edad</t>
        </r>
      </text>
    </comment>
    <comment ref="A61" authorId="0">
      <text>
        <r>
          <rPr>
            <b/>
            <sz val="9"/>
            <color indexed="81"/>
            <rFont val="Tahoma"/>
            <family val="2"/>
          </rPr>
          <t>Nombre y apellido completos</t>
        </r>
      </text>
    </comment>
    <comment ref="B61" authorId="0">
      <text>
        <r>
          <rPr>
            <b/>
            <sz val="9"/>
            <color indexed="81"/>
            <rFont val="Tahoma"/>
            <family val="2"/>
          </rPr>
          <t>Domicilio físico para citación</t>
        </r>
      </text>
    </comment>
    <comment ref="C61" authorId="0">
      <text>
        <r>
          <rPr>
            <b/>
            <sz val="9"/>
            <color indexed="81"/>
            <rFont val="Tahoma"/>
            <family val="2"/>
          </rPr>
          <t>Tipo y número del documento</t>
        </r>
      </text>
    </comment>
    <comment ref="D61" authorId="0">
      <text>
        <r>
          <rPr>
            <b/>
            <sz val="9"/>
            <color indexed="81"/>
            <rFont val="Tahoma"/>
            <family val="2"/>
          </rPr>
          <t>E-mail para citarlo</t>
        </r>
      </text>
    </comment>
    <comment ref="A62" authorId="0">
      <text>
        <r>
          <rPr>
            <b/>
            <sz val="9"/>
            <color indexed="81"/>
            <rFont val="Tahoma"/>
            <family val="2"/>
          </rPr>
          <t>Nombre y apellido completos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Domicilio físico para citación</t>
        </r>
      </text>
    </comment>
    <comment ref="C62" authorId="0">
      <text>
        <r>
          <rPr>
            <b/>
            <sz val="9"/>
            <color indexed="81"/>
            <rFont val="Tahoma"/>
            <family val="2"/>
          </rPr>
          <t>Tipo y número del documento</t>
        </r>
      </text>
    </comment>
    <comment ref="D62" authorId="0">
      <text>
        <r>
          <rPr>
            <b/>
            <sz val="9"/>
            <color indexed="81"/>
            <rFont val="Tahoma"/>
            <family val="2"/>
          </rPr>
          <t>E-mail para citarlo</t>
        </r>
      </text>
    </comment>
    <comment ref="C81" authorId="0">
      <text>
        <r>
          <rPr>
            <b/>
            <sz val="9"/>
            <color indexed="81"/>
            <rFont val="Tahoma"/>
            <family val="2"/>
          </rPr>
          <t xml:space="preserve">Cantidad de cuotas deudadas
</t>
        </r>
      </text>
    </comment>
    <comment ref="B83" authorId="0">
      <text>
        <r>
          <rPr>
            <b/>
            <sz val="9"/>
            <color indexed="81"/>
            <rFont val="Tahoma"/>
            <family val="2"/>
          </rPr>
          <t>Fecha de la próxima cuota: DD/MM/AAAA</t>
        </r>
      </text>
    </comment>
  </commentList>
</comments>
</file>

<file path=xl/comments2.xml><?xml version="1.0" encoding="utf-8"?>
<comments xmlns="http://schemas.openxmlformats.org/spreadsheetml/2006/main">
  <authors>
    <author>MAM</author>
  </authors>
  <commentList>
    <comment ref="N5" authorId="0">
      <text>
        <r>
          <rPr>
            <b/>
            <sz val="9"/>
            <color indexed="81"/>
            <rFont val="Tahoma"/>
            <family val="2"/>
          </rPr>
          <t>Dirección física</t>
        </r>
      </text>
    </comment>
  </commentList>
</comments>
</file>

<file path=xl/sharedStrings.xml><?xml version="1.0" encoding="utf-8"?>
<sst xmlns="http://schemas.openxmlformats.org/spreadsheetml/2006/main" count="662" uniqueCount="258">
  <si>
    <t xml:space="preserve">© Miguel Ángel Martín </t>
  </si>
  <si>
    <t>Concepto</t>
  </si>
  <si>
    <t>Dato</t>
  </si>
  <si>
    <t>Costo Financiero Total (CFT) anual:</t>
  </si>
  <si>
    <t>Cantidad de cuotas mensuales:</t>
  </si>
  <si>
    <t>Entidad financiera otorgante del crédito:</t>
  </si>
  <si>
    <t>Fecha de origen del crédito:</t>
  </si>
  <si>
    <t>Sistema de Amortización del Crédito</t>
  </si>
  <si>
    <t>Relevamiento de Datos del Crédito</t>
  </si>
  <si>
    <t>Sist Amort</t>
  </si>
  <si>
    <t>Actualización del Crédito</t>
  </si>
  <si>
    <t>Actualiza</t>
  </si>
  <si>
    <t>UVA</t>
  </si>
  <si>
    <t>UVI</t>
  </si>
  <si>
    <t>Hipotecario</t>
  </si>
  <si>
    <t>Prendario</t>
  </si>
  <si>
    <t>Seguro de Caución</t>
  </si>
  <si>
    <t>Personal o sola firma</t>
  </si>
  <si>
    <t>Respaldo</t>
  </si>
  <si>
    <t xml:space="preserve">IANCA - Instituto Argentino de Negociación, Conciliación y Arbitraje </t>
  </si>
  <si>
    <t>Fechas</t>
  </si>
  <si>
    <t>Pesos</t>
  </si>
  <si>
    <t>Cuota</t>
  </si>
  <si>
    <t>Vencimiento</t>
  </si>
  <si>
    <t>Pago</t>
  </si>
  <si>
    <t>Pagada</t>
  </si>
  <si>
    <t/>
  </si>
  <si>
    <t>Cancelaciones</t>
  </si>
  <si>
    <t>Capital</t>
  </si>
  <si>
    <t>CFT</t>
  </si>
  <si>
    <t>Cant. Cuotas</t>
  </si>
  <si>
    <t>Deudor</t>
  </si>
  <si>
    <t>Acreedor</t>
  </si>
  <si>
    <t>Inicio</t>
  </si>
  <si>
    <t>Documento de  identidad</t>
  </si>
  <si>
    <t>Tipo</t>
  </si>
  <si>
    <t>CUIT / CUIL:</t>
  </si>
  <si>
    <t>Teléfono fijo:</t>
  </si>
  <si>
    <t>Correo electrónico:</t>
  </si>
  <si>
    <t>Teléfono celular:</t>
  </si>
  <si>
    <t>Procuración</t>
  </si>
  <si>
    <t>Sí</t>
  </si>
  <si>
    <t>Comunicación "A" 6069 BCRA (UVA / UVI)</t>
  </si>
  <si>
    <t>Documento</t>
  </si>
  <si>
    <t>DNI</t>
  </si>
  <si>
    <t>Pasaporte</t>
  </si>
  <si>
    <t>LC</t>
  </si>
  <si>
    <t>LE</t>
  </si>
  <si>
    <t>Localidad:</t>
  </si>
  <si>
    <t>Actividad laboral:</t>
  </si>
  <si>
    <t>Datos</t>
  </si>
  <si>
    <t>Ingreso que se pueda probar:</t>
  </si>
  <si>
    <t>Situación ante AFIP:</t>
  </si>
  <si>
    <t>Responsable inscripto:</t>
  </si>
  <si>
    <t>Situación familiar:</t>
  </si>
  <si>
    <t>Casado/a</t>
  </si>
  <si>
    <t>Separado/a</t>
  </si>
  <si>
    <t>Divorciado/a</t>
  </si>
  <si>
    <t>Conviviente</t>
  </si>
  <si>
    <t>Nombre de pareja:</t>
  </si>
  <si>
    <t>Nombre</t>
  </si>
  <si>
    <t>Edad</t>
  </si>
  <si>
    <t>Beneficio para litigar sin gastos</t>
  </si>
  <si>
    <t>Hijos convivientes</t>
  </si>
  <si>
    <t>Copia constancia</t>
  </si>
  <si>
    <t>Observaciones</t>
  </si>
  <si>
    <t>Copia de ambas caras</t>
  </si>
  <si>
    <t xml:space="preserve">Nº </t>
  </si>
  <si>
    <t>Entidades</t>
  </si>
  <si>
    <t>Solamente para aquellos contra quienes no posean acción en su contra.</t>
  </si>
  <si>
    <t>Deudor titular del crédito:</t>
  </si>
  <si>
    <t>Domicilio real actual:</t>
  </si>
  <si>
    <t>Jurisdicción:</t>
  </si>
  <si>
    <t>Ciudad Autónoma de Buenos Aires</t>
  </si>
  <si>
    <t>Provincia de Buenos Aires</t>
  </si>
  <si>
    <t>Provincia de Catamarca</t>
  </si>
  <si>
    <t>Provincia de Chaco</t>
  </si>
  <si>
    <t>Provincia de Chubut</t>
  </si>
  <si>
    <t>Provincia de Córdoba</t>
  </si>
  <si>
    <t>Provincia de Corrientes</t>
  </si>
  <si>
    <t>Provincia de Formosa</t>
  </si>
  <si>
    <t>Provincia de Jujuy</t>
  </si>
  <si>
    <t>Provincia de Entre Ríos</t>
  </si>
  <si>
    <t>Provincia de La Pampa</t>
  </si>
  <si>
    <t>Provincia de La Rioja</t>
  </si>
  <si>
    <t>Provincia de Mendoza</t>
  </si>
  <si>
    <t>Provincia de Misiones</t>
  </si>
  <si>
    <t>Provincia de Neuquén</t>
  </si>
  <si>
    <t>Provincia de Río Negro</t>
  </si>
  <si>
    <t>Provincia de San Juan</t>
  </si>
  <si>
    <t>Provincia de San Luis</t>
  </si>
  <si>
    <t>Provincia de Santa Cruz</t>
  </si>
  <si>
    <t>Provincia de Santa Fe</t>
  </si>
  <si>
    <t>Provincia de Santiago del Estero</t>
  </si>
  <si>
    <t>Provincia de Tierra del Fuego, Antártida e Isla del Atlántico Sur</t>
  </si>
  <si>
    <t>Provincia de Tucumán</t>
  </si>
  <si>
    <t>Jurisdicción</t>
  </si>
  <si>
    <t>Domicilio del acreedor:</t>
  </si>
  <si>
    <t>Otros familiares convivientes a cargo del deudor</t>
  </si>
  <si>
    <t>Parentesco y edad</t>
  </si>
  <si>
    <t>De existir un familiar con requerimiento de atención acompañar Diagnóstico Médico de la Historia Clínica.</t>
  </si>
  <si>
    <t>Testigos para el beneficios de litigar sin gastos</t>
  </si>
  <si>
    <t>No deben ser sus: padres, hermanos, primos, tíos,sobrinos y es preferible que sean vecinos o compañeros laborales.</t>
  </si>
  <si>
    <t>Nombre y Apellido</t>
  </si>
  <si>
    <t>Domicilio</t>
  </si>
  <si>
    <t>Tipo y número de documento</t>
  </si>
  <si>
    <t>Correo electrónico</t>
  </si>
  <si>
    <t>Cada testigo recibirá un cuestionario que deben llenar de manera manuscrita y debe estar firmado, también se requiere copia del DNI (frente y dorso)</t>
  </si>
  <si>
    <t>Sucursal:</t>
  </si>
  <si>
    <t>Importe de la primera cuota:</t>
  </si>
  <si>
    <t>Débito, resumen, etcétera)</t>
  </si>
  <si>
    <t xml:space="preserve">(Recibo, Depósito, Transferencia, </t>
  </si>
  <si>
    <t>Destino dado al crédito</t>
  </si>
  <si>
    <t>Vivienda</t>
  </si>
  <si>
    <t>Metros cuadrados del inmueble</t>
  </si>
  <si>
    <t>Cantidad de ambientes</t>
  </si>
  <si>
    <t>Casa</t>
  </si>
  <si>
    <t>Departamento</t>
  </si>
  <si>
    <t>Valor en pesos al origen</t>
  </si>
  <si>
    <t>Valor en pesos actual</t>
  </si>
  <si>
    <t>Modelo</t>
  </si>
  <si>
    <t>Automotor marca</t>
  </si>
  <si>
    <t>Año de patentamiento</t>
  </si>
  <si>
    <t>Otros destinos</t>
  </si>
  <si>
    <t>Descripción</t>
  </si>
  <si>
    <t>Acompañar copia del contrato del crévito UVA o UVI, carta de aprobación u otra documentación que posea.</t>
  </si>
  <si>
    <t>Estado actual del crédito</t>
  </si>
  <si>
    <t>Completar hoja "Cuotas" de este mismo libro.</t>
  </si>
  <si>
    <t>Cantidad de cuotas adeudadas:</t>
  </si>
  <si>
    <t>Fecha de vencimiento de próxima cuota:</t>
  </si>
  <si>
    <t>Oservaciones:</t>
  </si>
  <si>
    <t>Indique todo otro dato que pueda ser de interés para la causa.</t>
  </si>
  <si>
    <t>Copia de cada cuota o pago</t>
  </si>
  <si>
    <t>Fecha de solicitud de reclamo</t>
  </si>
  <si>
    <t>Importe del préstamo</t>
  </si>
  <si>
    <t>Costo financiero total</t>
  </si>
  <si>
    <t>Cantidad de cuotas</t>
  </si>
  <si>
    <t>Fecha de inicio del crédito</t>
  </si>
  <si>
    <t>Nombre del deudor</t>
  </si>
  <si>
    <t>Denominación del Acreedor</t>
  </si>
  <si>
    <t>Tipo de actualizador</t>
  </si>
  <si>
    <t>Sistema de amortización</t>
  </si>
  <si>
    <t>Datos del crédito individual</t>
  </si>
  <si>
    <t>Conceptos</t>
  </si>
  <si>
    <t>Tasa equitativa acordada</t>
  </si>
  <si>
    <t>Domicilio físico</t>
  </si>
  <si>
    <t>Teléfono(s)</t>
  </si>
  <si>
    <t>Entidad Financiera</t>
  </si>
  <si>
    <t>Denominación autos</t>
  </si>
  <si>
    <t>Tipo crédito</t>
  </si>
  <si>
    <t>Adherida</t>
  </si>
  <si>
    <t>Contactó</t>
  </si>
  <si>
    <t>Estado</t>
  </si>
  <si>
    <t>Pago servicio</t>
  </si>
  <si>
    <t>Ciudad</t>
  </si>
  <si>
    <t>Provincia</t>
  </si>
  <si>
    <t>Código Postal</t>
  </si>
  <si>
    <t>cobranza</t>
  </si>
  <si>
    <t>Acumulado</t>
  </si>
  <si>
    <t>Sistema de actualización</t>
  </si>
  <si>
    <t>Expediente Judicial</t>
  </si>
  <si>
    <t>.</t>
  </si>
  <si>
    <t>Garantía</t>
  </si>
  <si>
    <t>Domicilio EF</t>
  </si>
  <si>
    <t>Correo electrónico EF</t>
  </si>
  <si>
    <t>Fecha origen</t>
  </si>
  <si>
    <t>Nombre(s) y Apellido(s)</t>
  </si>
  <si>
    <t>CUIT/CUIL Deudor</t>
  </si>
  <si>
    <t>Dirección</t>
  </si>
  <si>
    <t>Garante</t>
  </si>
  <si>
    <t>Sistema de amortización Francés tradicional</t>
  </si>
  <si>
    <t>BANCO DE GALICIA Y BUENOS AIRES S.A.U.</t>
  </si>
  <si>
    <t>BANCO DE LA NACION ARGENTINA</t>
  </si>
  <si>
    <t>BANCO DE LA PROVINCIA DE BUENOS AIRES</t>
  </si>
  <si>
    <t>INDUSTRIAL AND COMMERCIAL BANK OF CHINA - ICBC</t>
  </si>
  <si>
    <t>CITIBANK N.A.</t>
  </si>
  <si>
    <t>BANCO BBVA ARGENTINA S.A.</t>
  </si>
  <si>
    <t>BANCO DE LA PROVINCIA DE CORDOBA S.A.</t>
  </si>
  <si>
    <t>BANCO SUPERVIELLE S.A.</t>
  </si>
  <si>
    <t>BANCO DE LA CIUDAD DE BUENOS AIRES</t>
  </si>
  <si>
    <t>BANCO PATAGONIA S.A.</t>
  </si>
  <si>
    <t>BANCO HIPOTECARIO S.A.</t>
  </si>
  <si>
    <t>BANCO DE SAN JUAN S.A.</t>
  </si>
  <si>
    <t>BANCO MUNICIPAL DE ROSARIO</t>
  </si>
  <si>
    <t>BANCO SANTANDER RIO S.A.</t>
  </si>
  <si>
    <t>BANCO DEL CHUBUT S.A.</t>
  </si>
  <si>
    <t>BANCO DE SANTA CRUZ S.A.</t>
  </si>
  <si>
    <t>BANCO DE LA PAMPA SOCIEDAD DE ECONOMÍA MIXTA</t>
  </si>
  <si>
    <t>BANCO DE CORRIENTES S.A.</t>
  </si>
  <si>
    <t>BANCO PROVINCIA DEL NEUQUÉN SOCIEDAD ANÓNIMA</t>
  </si>
  <si>
    <t>BRUBANK S.A.U.</t>
  </si>
  <si>
    <t>BANCO INTERFINANZAS S.A. BiBank</t>
  </si>
  <si>
    <t>HSBC BANK ARGENTINA S.A.</t>
  </si>
  <si>
    <t>JPMORGAN CHASE BANK, NATIONAL ASSOCIATION</t>
  </si>
  <si>
    <t>BANCO CREDICOOP COOPERATIVO LIMITADO</t>
  </si>
  <si>
    <t>BANCO DE VALORES S.A.</t>
  </si>
  <si>
    <t>BANCO ROELA S.A.</t>
  </si>
  <si>
    <t>BANCO MARIVA S.A.</t>
  </si>
  <si>
    <t>BANCO ITAU ARGENTINA S.A.</t>
  </si>
  <si>
    <t>BANK OF AMERICA, NATIONAL ASSOCIATION</t>
  </si>
  <si>
    <t>BNP PARIBAS</t>
  </si>
  <si>
    <t>BANCO PROVINCIA DE TIERRA DEL FUEGO</t>
  </si>
  <si>
    <t>BANCO DE LA REPUBLICA ORIENTAL DEL URUGUAY</t>
  </si>
  <si>
    <t>BANCO SAENZ S.A.</t>
  </si>
  <si>
    <t>BANCO MERIDIAN S.A.</t>
  </si>
  <si>
    <t>BANCO MACRO S.A.</t>
  </si>
  <si>
    <t>BANCO COMAFI SOCIEDAD ANONIMA</t>
  </si>
  <si>
    <t>BANCO DE INVERSION Y COMERCIO EXTERIOR S</t>
  </si>
  <si>
    <t>BANCO PIANO S.A.</t>
  </si>
  <si>
    <t>BANCO JULIO SOCIEDAD ANONIMA</t>
  </si>
  <si>
    <t>BANCO RIOJA SOCIEDAD ANONIMA UNIPERSONAL</t>
  </si>
  <si>
    <t>BANCO DEL SOL S.A.</t>
  </si>
  <si>
    <t>NUEVO BANCO DEL CHACO S. A.</t>
  </si>
  <si>
    <t>BANCO VOII S.A.</t>
  </si>
  <si>
    <t>BANCO DE FORMOSA S.A.</t>
  </si>
  <si>
    <t>BANCO CMF S.A.</t>
  </si>
  <si>
    <t>BANCO DE SANTIAGO DEL ESTERO S.A.</t>
  </si>
  <si>
    <t>BANCO INDUSTRIAL S.A.</t>
  </si>
  <si>
    <t>NUEVO BANCO DE SANTA FE SOCIEDAD ANONIMA</t>
  </si>
  <si>
    <t>BANCO CETELEM ARGENTINA S.A.</t>
  </si>
  <si>
    <t>BANCO DE SERVICIOS FINANCIEROS S.A.</t>
  </si>
  <si>
    <t>BANCO BRADESCO ARGENTINA S.A.U.</t>
  </si>
  <si>
    <t>BANCO DE SERVICIOS Y TRANSACCIONES S.A. BST</t>
  </si>
  <si>
    <t>RCI BANQUE S.A.</t>
  </si>
  <si>
    <t>BACS BANCO DE CREDITO Y SECURITIZACION S. A.</t>
  </si>
  <si>
    <t>BANCO MASVENTAS S.A.</t>
  </si>
  <si>
    <t>WILOBANK S.A.</t>
  </si>
  <si>
    <t>NUEVO BANCO DE ENTRE RÍOS S.A.</t>
  </si>
  <si>
    <t>BANCO COLUMBIA S.A.</t>
  </si>
  <si>
    <t>BANCO BICA S.A.</t>
  </si>
  <si>
    <t>BANCO COINAG S.A.</t>
  </si>
  <si>
    <t>BANCO DE COMERCIO S.A.</t>
  </si>
  <si>
    <t>BANCO SUCREDITO REGIONAL S.A.U.</t>
  </si>
  <si>
    <t>BANCO DINO S.A.</t>
  </si>
  <si>
    <t>BANK OF CHINA LIMITED SUCURSAL BUENOS AIRES</t>
  </si>
  <si>
    <t>FORD CREDIT COMPAÑIA FINANCIERA S.A.</t>
  </si>
  <si>
    <t>COMPAÑIA FINANCIERA ARGENTINA S.A.</t>
  </si>
  <si>
    <t>VOLKSWAGEN FINANCIAL SERVICES COMPAÑIA FINANCIERA</t>
  </si>
  <si>
    <t>CORDIAL COMPAÑÍA FINANCIERA S.A.</t>
  </si>
  <si>
    <t>FCA COMPAÑIA FINANCIERA S.A.</t>
  </si>
  <si>
    <t>GPAT COMPAÑIA FINANCIERA S.A.U.</t>
  </si>
  <si>
    <t>MERCEDES-BENZ COMPAÑÍA FINANCIERA ARGENTINA</t>
  </si>
  <si>
    <t>ROMBO COMPAÑÍA FINANCIERA S.A.</t>
  </si>
  <si>
    <t>JOHN DEERE CREDIT COMPAÑÍA FINANCIERA S.A.</t>
  </si>
  <si>
    <t>PSA FINANCE ARGENTINA COMPAÑÍA FINANCIERA</t>
  </si>
  <si>
    <t>TOYOTA COMPAÑÍA FINANCIERA DE ARGENTINA</t>
  </si>
  <si>
    <t>MONTEMAR COMPAÑIA FINANCIERA S.A.</t>
  </si>
  <si>
    <t>TRANSATLANTICA COMPAÑIA FINANCIERA S.A.</t>
  </si>
  <si>
    <t>CREDITO REGIONAL COMPAÑIA FINANCIERA S.A</t>
  </si>
  <si>
    <t>Banco del Tucumán</t>
  </si>
  <si>
    <t>Otro</t>
  </si>
  <si>
    <t>Código PB</t>
  </si>
  <si>
    <t>$U Crédito</t>
  </si>
  <si>
    <t>$U Cuota</t>
  </si>
  <si>
    <t>Ingresos originales del otorgamiento</t>
  </si>
  <si>
    <t>BCRA - Banco Central de la República Argentina</t>
  </si>
  <si>
    <t>Sistema de amortización Francés abreviado</t>
  </si>
  <si>
    <t>Sistema de amortización Alemán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</si>
</sst>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$U-380A]\ #,##0.00"/>
    <numFmt numFmtId="165" formatCode="&quot;$&quot;\ #,##0.00"/>
    <numFmt numFmtId="166" formatCode="d/m/yy;@"/>
    <numFmt numFmtId="167" formatCode="dd/mm/yyyy;@"/>
    <numFmt numFmtId="168" formatCode="dd/mm/yy;@"/>
    <numFmt numFmtId="169" formatCode="[$$U-380A]\ #,##0"/>
  </numFmts>
  <fonts count="18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8"/>
      <color rgb="FF000000"/>
      <name val="Tahoma"/>
      <family val="2"/>
    </font>
    <font>
      <b/>
      <sz val="11"/>
      <color theme="0"/>
      <name val="Calibri"/>
      <family val="2"/>
      <scheme val="minor"/>
    </font>
    <font>
      <b/>
      <u/>
      <sz val="12"/>
      <color theme="0"/>
      <name val="Calibri"/>
      <family val="2"/>
    </font>
    <font>
      <sz val="12"/>
      <color theme="0"/>
      <name val="Calibri"/>
      <family val="2"/>
    </font>
    <font>
      <sz val="11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</borders>
  <cellStyleXfs count="1">
    <xf numFmtId="164" fontId="0" fillId="0" borderId="0"/>
  </cellStyleXfs>
  <cellXfs count="88">
    <xf numFmtId="164" fontId="0" fillId="0" borderId="0" xfId="0"/>
    <xf numFmtId="164" fontId="0" fillId="0" borderId="0" xfId="0" applyProtection="1">
      <protection hidden="1"/>
    </xf>
    <xf numFmtId="164" fontId="4" fillId="0" borderId="0" xfId="0" applyFont="1" applyProtection="1">
      <protection hidden="1"/>
    </xf>
    <xf numFmtId="164" fontId="6" fillId="0" borderId="0" xfId="0" applyFont="1" applyProtection="1">
      <protection hidden="1"/>
    </xf>
    <xf numFmtId="164" fontId="7" fillId="0" borderId="0" xfId="0" applyFont="1" applyAlignment="1" applyProtection="1">
      <alignment horizontal="left"/>
      <protection hidden="1"/>
    </xf>
    <xf numFmtId="164" fontId="8" fillId="0" borderId="0" xfId="0" applyFont="1" applyAlignment="1" applyProtection="1">
      <alignment horizontal="right"/>
      <protection hidden="1"/>
    </xf>
    <xf numFmtId="164" fontId="7" fillId="0" borderId="0" xfId="0" applyFont="1" applyAlignment="1" applyProtection="1">
      <alignment horizontal="right"/>
      <protection hidden="1"/>
    </xf>
    <xf numFmtId="164" fontId="8" fillId="3" borderId="1" xfId="0" applyFont="1" applyFill="1" applyBorder="1" applyAlignment="1" applyProtection="1">
      <alignment horizontal="center"/>
      <protection hidden="1"/>
    </xf>
    <xf numFmtId="165" fontId="0" fillId="0" borderId="0" xfId="0" applyNumberFormat="1" applyProtection="1">
      <protection hidden="1"/>
    </xf>
    <xf numFmtId="164" fontId="1" fillId="0" borderId="0" xfId="0" applyFont="1" applyProtection="1">
      <protection hidden="1"/>
    </xf>
    <xf numFmtId="164" fontId="0" fillId="0" borderId="0" xfId="0" applyProtection="1">
      <protection locked="0"/>
    </xf>
    <xf numFmtId="164" fontId="2" fillId="0" borderId="0" xfId="0" applyFont="1" applyProtection="1">
      <protection locked="0"/>
    </xf>
    <xf numFmtId="164" fontId="9" fillId="0" borderId="0" xfId="0" applyFont="1" applyProtection="1">
      <protection locked="0"/>
    </xf>
    <xf numFmtId="164" fontId="9" fillId="0" borderId="0" xfId="0" applyFont="1" applyProtection="1">
      <protection hidden="1"/>
    </xf>
    <xf numFmtId="164" fontId="3" fillId="2" borderId="1" xfId="0" applyFont="1" applyFill="1" applyBorder="1" applyAlignment="1" applyProtection="1">
      <alignment horizontal="center"/>
      <protection locked="0"/>
    </xf>
    <xf numFmtId="14" fontId="9" fillId="0" borderId="0" xfId="0" applyNumberFormat="1" applyFont="1" applyProtection="1">
      <protection hidden="1"/>
    </xf>
    <xf numFmtId="164" fontId="1" fillId="0" borderId="0" xfId="0" applyFont="1" applyProtection="1">
      <protection locked="0"/>
    </xf>
    <xf numFmtId="164" fontId="3" fillId="2" borderId="1" xfId="0" applyFont="1" applyFill="1" applyBorder="1" applyAlignment="1" applyProtection="1">
      <alignment horizontal="center"/>
      <protection locked="0" hidden="1"/>
    </xf>
    <xf numFmtId="164" fontId="1" fillId="0" borderId="0" xfId="0" applyFont="1" applyProtection="1">
      <protection locked="0" hidden="1"/>
    </xf>
    <xf numFmtId="164" fontId="9" fillId="0" borderId="1" xfId="0" applyFont="1" applyBorder="1" applyProtection="1">
      <protection locked="0" hidden="1"/>
    </xf>
    <xf numFmtId="164" fontId="9" fillId="0" borderId="1" xfId="0" applyNumberFormat="1" applyFont="1" applyBorder="1" applyProtection="1">
      <protection locked="0" hidden="1"/>
    </xf>
    <xf numFmtId="164" fontId="9" fillId="0" borderId="0" xfId="0" applyFont="1" applyProtection="1">
      <protection locked="0" hidden="1"/>
    </xf>
    <xf numFmtId="10" fontId="9" fillId="0" borderId="1" xfId="0" applyNumberFormat="1" applyFont="1" applyBorder="1" applyProtection="1">
      <protection locked="0" hidden="1"/>
    </xf>
    <xf numFmtId="1" fontId="9" fillId="0" borderId="1" xfId="0" applyNumberFormat="1" applyFont="1" applyBorder="1" applyProtection="1">
      <protection locked="0" hidden="1"/>
    </xf>
    <xf numFmtId="14" fontId="9" fillId="0" borderId="1" xfId="0" applyNumberFormat="1" applyFont="1" applyBorder="1" applyAlignment="1" applyProtection="1">
      <alignment horizontal="right"/>
      <protection locked="0" hidden="1"/>
    </xf>
    <xf numFmtId="164" fontId="9" fillId="0" borderId="1" xfId="0" applyFont="1" applyBorder="1" applyAlignment="1" applyProtection="1">
      <alignment horizontal="right"/>
      <protection locked="0" hidden="1"/>
    </xf>
    <xf numFmtId="164" fontId="9" fillId="0" borderId="2" xfId="0" applyFont="1" applyBorder="1" applyProtection="1">
      <protection locked="0" hidden="1"/>
    </xf>
    <xf numFmtId="164" fontId="0" fillId="0" borderId="0" xfId="0" applyProtection="1">
      <protection locked="0" hidden="1"/>
    </xf>
    <xf numFmtId="3" fontId="9" fillId="0" borderId="1" xfId="0" applyNumberFormat="1" applyFont="1" applyBorder="1" applyAlignment="1" applyProtection="1">
      <alignment horizontal="right"/>
      <protection locked="0" hidden="1"/>
    </xf>
    <xf numFmtId="3" fontId="9" fillId="0" borderId="1" xfId="0" applyNumberFormat="1" applyFont="1" applyBorder="1" applyAlignment="1" applyProtection="1">
      <alignment horizontal="left"/>
      <protection locked="0" hidden="1"/>
    </xf>
    <xf numFmtId="164" fontId="0" fillId="0" borderId="1" xfId="0" applyBorder="1" applyProtection="1">
      <protection locked="0" hidden="1"/>
    </xf>
    <xf numFmtId="1" fontId="0" fillId="0" borderId="1" xfId="0" applyNumberFormat="1" applyBorder="1" applyProtection="1">
      <protection locked="0" hidden="1"/>
    </xf>
    <xf numFmtId="167" fontId="0" fillId="0" borderId="1" xfId="0" applyNumberFormat="1" applyBorder="1" applyProtection="1">
      <protection locked="0" hidden="1"/>
    </xf>
    <xf numFmtId="165" fontId="9" fillId="0" borderId="1" xfId="0" applyNumberFormat="1" applyFont="1" applyBorder="1" applyProtection="1">
      <protection locked="0" hidden="1"/>
    </xf>
    <xf numFmtId="164" fontId="9" fillId="0" borderId="1" xfId="0" applyNumberFormat="1" applyFont="1" applyBorder="1" applyProtection="1">
      <protection hidden="1"/>
    </xf>
    <xf numFmtId="164" fontId="10" fillId="0" borderId="0" xfId="0" applyFont="1" applyProtection="1">
      <protection hidden="1"/>
    </xf>
    <xf numFmtId="164" fontId="12" fillId="4" borderId="1" xfId="0" applyFont="1" applyFill="1" applyBorder="1" applyAlignment="1" applyProtection="1">
      <alignment horizontal="center"/>
      <protection locked="0"/>
    </xf>
    <xf numFmtId="168" fontId="0" fillId="0" borderId="0" xfId="0" applyNumberFormat="1" applyProtection="1">
      <protection hidden="1"/>
    </xf>
    <xf numFmtId="167" fontId="0" fillId="0" borderId="0" xfId="0" applyNumberFormat="1" applyProtection="1">
      <protection hidden="1"/>
    </xf>
    <xf numFmtId="164" fontId="9" fillId="0" borderId="0" xfId="0" applyFont="1" applyAlignment="1" applyProtection="1">
      <protection locked="0"/>
    </xf>
    <xf numFmtId="3" fontId="0" fillId="0" borderId="0" xfId="0" applyNumberFormat="1" applyProtection="1">
      <protection hidden="1"/>
    </xf>
    <xf numFmtId="17" fontId="11" fillId="3" borderId="1" xfId="0" applyNumberFormat="1" applyFont="1" applyFill="1" applyBorder="1"/>
    <xf numFmtId="17" fontId="11" fillId="3" borderId="1" xfId="0" applyNumberFormat="1" applyFont="1" applyFill="1" applyBorder="1" applyAlignment="1">
      <alignment wrapText="1"/>
    </xf>
    <xf numFmtId="164" fontId="11" fillId="3" borderId="1" xfId="0" applyFont="1" applyFill="1" applyBorder="1" applyAlignment="1">
      <alignment horizontal="center"/>
    </xf>
    <xf numFmtId="164" fontId="11" fillId="3" borderId="5" xfId="0" applyFont="1" applyFill="1" applyBorder="1" applyAlignment="1">
      <alignment horizontal="center"/>
    </xf>
    <xf numFmtId="164" fontId="11" fillId="3" borderId="6" xfId="0" applyFont="1" applyFill="1" applyBorder="1" applyAlignment="1">
      <alignment horizontal="center"/>
    </xf>
    <xf numFmtId="164" fontId="9" fillId="0" borderId="0" xfId="0" applyNumberFormat="1" applyFont="1" applyBorder="1" applyProtection="1">
      <protection hidden="1"/>
    </xf>
    <xf numFmtId="3" fontId="0" fillId="0" borderId="0" xfId="0" applyNumberFormat="1"/>
    <xf numFmtId="1" fontId="9" fillId="0" borderId="1" xfId="0" applyNumberFormat="1" applyFont="1" applyBorder="1" applyAlignment="1" applyProtection="1">
      <alignment horizontal="right"/>
      <protection locked="0" hidden="1"/>
    </xf>
    <xf numFmtId="3" fontId="0" fillId="0" borderId="1" xfId="0" applyNumberFormat="1" applyBorder="1" applyProtection="1">
      <protection locked="0" hidden="1"/>
    </xf>
    <xf numFmtId="3" fontId="0" fillId="0" borderId="0" xfId="0" applyNumberFormat="1" applyProtection="1">
      <protection locked="0" hidden="1"/>
    </xf>
    <xf numFmtId="1" fontId="0" fillId="0" borderId="0" xfId="0" applyNumberFormat="1" applyProtection="1">
      <protection locked="0"/>
    </xf>
    <xf numFmtId="1" fontId="0" fillId="0" borderId="0" xfId="0" applyNumberFormat="1"/>
    <xf numFmtId="164" fontId="0" fillId="0" borderId="0" xfId="0" applyAlignment="1"/>
    <xf numFmtId="14" fontId="0" fillId="0" borderId="0" xfId="0" applyNumberFormat="1"/>
    <xf numFmtId="164" fontId="0" fillId="0" borderId="0" xfId="0" applyNumberFormat="1"/>
    <xf numFmtId="164" fontId="3" fillId="2" borderId="2" xfId="0" applyFont="1" applyFill="1" applyBorder="1" applyAlignment="1" applyProtection="1">
      <alignment horizontal="center"/>
      <protection locked="0" hidden="1"/>
    </xf>
    <xf numFmtId="164" fontId="3" fillId="2" borderId="3" xfId="0" applyFont="1" applyFill="1" applyBorder="1" applyAlignment="1" applyProtection="1">
      <alignment horizontal="center"/>
      <protection locked="0" hidden="1"/>
    </xf>
    <xf numFmtId="164" fontId="3" fillId="2" borderId="4" xfId="0" applyFont="1" applyFill="1" applyBorder="1" applyAlignment="1" applyProtection="1">
      <alignment horizontal="center"/>
      <protection locked="0" hidden="1"/>
    </xf>
    <xf numFmtId="3" fontId="1" fillId="0" borderId="0" xfId="0" applyNumberFormat="1" applyFont="1" applyProtection="1">
      <protection hidden="1"/>
    </xf>
    <xf numFmtId="164" fontId="14" fillId="4" borderId="1" xfId="0" applyFont="1" applyFill="1" applyBorder="1" applyAlignment="1" applyProtection="1">
      <alignment horizontal="center"/>
      <protection hidden="1"/>
    </xf>
    <xf numFmtId="1" fontId="1" fillId="0" borderId="0" xfId="0" applyNumberFormat="1" applyFont="1" applyAlignment="1"/>
    <xf numFmtId="0" fontId="1" fillId="0" borderId="0" xfId="0" applyNumberFormat="1" applyFont="1" applyProtection="1">
      <protection hidden="1"/>
    </xf>
    <xf numFmtId="3" fontId="1" fillId="0" borderId="0" xfId="0" applyNumberFormat="1" applyFont="1" applyProtection="1">
      <protection locked="0"/>
    </xf>
    <xf numFmtId="169" fontId="1" fillId="0" borderId="0" xfId="0" applyNumberFormat="1" applyFont="1" applyProtection="1">
      <protection hidden="1"/>
    </xf>
    <xf numFmtId="10" fontId="1" fillId="0" borderId="0" xfId="0" applyNumberFormat="1" applyFont="1" applyProtection="1">
      <protection hidden="1"/>
    </xf>
    <xf numFmtId="166" fontId="1" fillId="0" borderId="0" xfId="0" applyNumberFormat="1" applyFont="1" applyProtection="1">
      <protection hidden="1"/>
    </xf>
    <xf numFmtId="164" fontId="1" fillId="0" borderId="0" xfId="0" applyNumberFormat="1" applyFont="1" applyProtection="1">
      <protection hidden="1"/>
    </xf>
    <xf numFmtId="164" fontId="15" fillId="0" borderId="0" xfId="0" applyFont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3" fontId="1" fillId="0" borderId="0" xfId="0" applyNumberFormat="1" applyFont="1" applyProtection="1">
      <protection locked="0" hidden="1"/>
    </xf>
    <xf numFmtId="49" fontId="9" fillId="0" borderId="0" xfId="0" applyNumberFormat="1" applyFont="1" applyProtection="1">
      <protection locked="0"/>
    </xf>
    <xf numFmtId="164" fontId="17" fillId="5" borderId="7" xfId="0" applyFont="1" applyFill="1" applyBorder="1" applyAlignment="1">
      <alignment vertical="center"/>
    </xf>
    <xf numFmtId="164" fontId="17" fillId="5" borderId="8" xfId="0" applyFont="1" applyFill="1" applyBorder="1" applyAlignment="1">
      <alignment vertical="center"/>
    </xf>
    <xf numFmtId="164" fontId="17" fillId="5" borderId="8" xfId="0" applyFont="1" applyFill="1" applyBorder="1" applyAlignment="1">
      <alignment vertical="top"/>
    </xf>
    <xf numFmtId="164" fontId="17" fillId="5" borderId="9" xfId="0" applyFont="1" applyFill="1" applyBorder="1" applyAlignment="1">
      <alignment vertical="center"/>
    </xf>
    <xf numFmtId="164" fontId="17" fillId="6" borderId="7" xfId="0" applyFont="1" applyFill="1" applyBorder="1" applyAlignment="1">
      <alignment vertical="center"/>
    </xf>
    <xf numFmtId="164" fontId="17" fillId="6" borderId="8" xfId="0" applyFont="1" applyFill="1" applyBorder="1" applyAlignment="1">
      <alignment vertical="center"/>
    </xf>
    <xf numFmtId="3" fontId="17" fillId="6" borderId="8" xfId="0" applyNumberFormat="1" applyFont="1" applyFill="1" applyBorder="1" applyAlignment="1">
      <alignment vertical="center"/>
    </xf>
    <xf numFmtId="0" fontId="9" fillId="0" borderId="0" xfId="0" applyNumberFormat="1" applyFont="1" applyProtection="1">
      <protection locked="0"/>
    </xf>
    <xf numFmtId="164" fontId="9" fillId="0" borderId="0" xfId="0" applyFont="1" applyAlignment="1" applyProtection="1">
      <alignment horizontal="center"/>
      <protection locked="0"/>
    </xf>
    <xf numFmtId="164" fontId="11" fillId="4" borderId="2" xfId="0" applyFont="1" applyFill="1" applyBorder="1" applyAlignment="1" applyProtection="1">
      <alignment horizontal="center"/>
      <protection locked="0"/>
    </xf>
    <xf numFmtId="164" fontId="11" fillId="4" borderId="3" xfId="0" applyFont="1" applyFill="1" applyBorder="1" applyAlignment="1" applyProtection="1">
      <alignment horizontal="center"/>
      <protection locked="0"/>
    </xf>
    <xf numFmtId="164" fontId="3" fillId="2" borderId="2" xfId="0" applyFont="1" applyFill="1" applyBorder="1" applyAlignment="1" applyProtection="1">
      <alignment horizontal="center"/>
      <protection locked="0" hidden="1"/>
    </xf>
    <xf numFmtId="164" fontId="3" fillId="2" borderId="4" xfId="0" applyFont="1" applyFill="1" applyBorder="1" applyAlignment="1" applyProtection="1">
      <alignment horizontal="center"/>
      <protection locked="0" hidden="1"/>
    </xf>
    <xf numFmtId="164" fontId="3" fillId="2" borderId="3" xfId="0" applyFont="1" applyFill="1" applyBorder="1" applyAlignment="1" applyProtection="1">
      <alignment horizontal="center"/>
      <protection locked="0" hidden="1"/>
    </xf>
    <xf numFmtId="164" fontId="8" fillId="3" borderId="2" xfId="0" applyFont="1" applyFill="1" applyBorder="1" applyAlignment="1" applyProtection="1">
      <alignment horizontal="center"/>
      <protection hidden="1"/>
    </xf>
    <xf numFmtId="164" fontId="8" fillId="3" borderId="3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4" dropStyle="combo" dx="16" fmlaLink="N7" fmlaRange="N3:N6" noThreeD="1" sel="0" val="0"/>
</file>

<file path=xl/ctrlProps/ctrlProp10.xml><?xml version="1.0" encoding="utf-8"?>
<formControlPr xmlns="http://schemas.microsoft.com/office/spreadsheetml/2009/9/main" objectType="Drop" dropLines="2" dropStyle="combo" dx="16" fmlaLink="E4" fmlaRange="E2:E3" noThreeD="1" sel="2" val="0"/>
</file>

<file path=xl/ctrlProps/ctrlProp11.xml><?xml version="1.0" encoding="utf-8"?>
<formControlPr xmlns="http://schemas.microsoft.com/office/spreadsheetml/2009/9/main" objectType="Radio" firstButton="1" fmlaLink="O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lockText="1" noThreeD="1"/>
</file>

<file path=xl/ctrlProps/ctrlProp14.xml><?xml version="1.0" encoding="utf-8"?>
<formControlPr xmlns="http://schemas.microsoft.com/office/spreadsheetml/2009/9/main" objectType="Drop" dropLines="81" dropStyle="combo" dx="16" fmlaLink="S83" fmlaRange="S2:S82" noThreeD="1" sel="13" val="7"/>
</file>

<file path=xl/ctrlProps/ctrlProp2.xml><?xml version="1.0" encoding="utf-8"?>
<formControlPr xmlns="http://schemas.microsoft.com/office/spreadsheetml/2009/9/main" objectType="Drop" dropLines="4" dropStyle="combo" dx="16" noThreeD="1" sel="0" val="0"/>
</file>

<file path=xl/ctrlProps/ctrlProp3.xml><?xml version="1.0" encoding="utf-8"?>
<formControlPr xmlns="http://schemas.microsoft.com/office/spreadsheetml/2009/9/main" objectType="Drop" dropLines="4" dropStyle="combo" dx="16" fmlaLink="W27" fmlaRange="W2:W26" noThreeD="1" sel="0" val="0"/>
</file>

<file path=xl/ctrlProps/ctrlProp4.xml><?xml version="1.0" encoding="utf-8"?>
<formControlPr xmlns="http://schemas.microsoft.com/office/spreadsheetml/2009/9/main" objectType="Drop" dropLines="4" dropStyle="combo" dx="16" fmlaLink="I5" fmlaRange="I3:I4" noThreeD="1" sel="0" val="0"/>
</file>

<file path=xl/ctrlProps/ctrlProp5.xml><?xml version="1.0" encoding="utf-8"?>
<formControlPr xmlns="http://schemas.microsoft.com/office/spreadsheetml/2009/9/main" objectType="Drop" dropLines="5" dropStyle="combo" dx="16" fmlaLink="H7" fmlaRange="H2:H6" noThreeD="1" sel="2" val="0"/>
</file>

<file path=xl/ctrlProps/ctrlProp6.xml><?xml version="1.0" encoding="utf-8"?>
<formControlPr xmlns="http://schemas.microsoft.com/office/spreadsheetml/2009/9/main" objectType="Drop" dropLines="4" dropStyle="combo" dx="16" fmlaLink="K5" fmlaRange="K3:K4" noThreeD="1" sel="0" val="0"/>
</file>

<file path=xl/ctrlProps/ctrlProp7.xml><?xml version="1.0" encoding="utf-8"?>
<formControlPr xmlns="http://schemas.microsoft.com/office/spreadsheetml/2009/9/main" objectType="Drop" dropLines="3" dropStyle="combo" dx="16" fmlaLink="J5" fmlaRange="$J2:J$4" noThreeD="1" val="0"/>
</file>

<file path=xl/ctrlProps/ctrlProp8.xml><?xml version="1.0" encoding="utf-8"?>
<formControlPr xmlns="http://schemas.microsoft.com/office/spreadsheetml/2009/9/main" objectType="Drop" dropLines="4" dropStyle="combo" dx="16" fmlaLink="M4" fmlaRange="M3:M3" noThreeD="1" sel="0" val="0"/>
</file>

<file path=xl/ctrlProps/ctrlProp9.xml><?xml version="1.0" encoding="utf-8"?>
<formControlPr xmlns="http://schemas.microsoft.com/office/spreadsheetml/2009/9/main" objectType="Drop" dropLines="4" dropStyle="combo" dx="16" fmlaLink="U27" fmlaRange="U2:U26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19050</xdr:rowOff>
        </xdr:from>
        <xdr:to>
          <xdr:col>0</xdr:col>
          <xdr:colOff>2533650</xdr:colOff>
          <xdr:row>21</xdr:row>
          <xdr:rowOff>47625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20</xdr:row>
          <xdr:rowOff>19050</xdr:rowOff>
        </xdr:from>
        <xdr:to>
          <xdr:col>2</xdr:col>
          <xdr:colOff>28575</xdr:colOff>
          <xdr:row>21</xdr:row>
          <xdr:rowOff>38100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0</xdr:col>
          <xdr:colOff>2533650</xdr:colOff>
          <xdr:row>22</xdr:row>
          <xdr:rowOff>190500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19050</xdr:rowOff>
        </xdr:from>
        <xdr:to>
          <xdr:col>0</xdr:col>
          <xdr:colOff>2514600</xdr:colOff>
          <xdr:row>26</xdr:row>
          <xdr:rowOff>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19050</xdr:rowOff>
        </xdr:from>
        <xdr:to>
          <xdr:col>1</xdr:col>
          <xdr:colOff>3267075</xdr:colOff>
          <xdr:row>22</xdr:row>
          <xdr:rowOff>190500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19050</xdr:rowOff>
        </xdr:from>
        <xdr:to>
          <xdr:col>1</xdr:col>
          <xdr:colOff>3267075</xdr:colOff>
          <xdr:row>37</xdr:row>
          <xdr:rowOff>190500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1</xdr:col>
      <xdr:colOff>923926</xdr:colOff>
      <xdr:row>0</xdr:row>
      <xdr:rowOff>19050</xdr:rowOff>
    </xdr:from>
    <xdr:to>
      <xdr:col>2</xdr:col>
      <xdr:colOff>1162050</xdr:colOff>
      <xdr:row>1</xdr:row>
      <xdr:rowOff>124662</xdr:rowOff>
    </xdr:to>
    <xdr:grpSp>
      <xdr:nvGrpSpPr>
        <xdr:cNvPr id="27" name="1 Grupo"/>
        <xdr:cNvGrpSpPr>
          <a:grpSpLocks/>
        </xdr:cNvGrpSpPr>
      </xdr:nvGrpSpPr>
      <xdr:grpSpPr bwMode="auto">
        <a:xfrm>
          <a:off x="3486151" y="19050"/>
          <a:ext cx="3514724" cy="1096212"/>
          <a:chOff x="827089" y="188915"/>
          <a:chExt cx="7759698" cy="3054926"/>
        </a:xfrm>
      </xdr:grpSpPr>
      <xdr:grpSp>
        <xdr:nvGrpSpPr>
          <xdr:cNvPr id="28" name="Group 18"/>
          <xdr:cNvGrpSpPr>
            <a:grpSpLocks/>
          </xdr:cNvGrpSpPr>
        </xdr:nvGrpSpPr>
        <xdr:grpSpPr bwMode="auto">
          <a:xfrm>
            <a:off x="827089" y="188915"/>
            <a:ext cx="2881314" cy="2406652"/>
            <a:chOff x="1156" y="2069"/>
            <a:chExt cx="1815" cy="1516"/>
          </a:xfrm>
        </xdr:grpSpPr>
        <xdr:grpSp>
          <xdr:nvGrpSpPr>
            <xdr:cNvPr id="30" name="Group 12"/>
            <xdr:cNvGrpSpPr>
              <a:grpSpLocks/>
            </xdr:cNvGrpSpPr>
          </xdr:nvGrpSpPr>
          <xdr:grpSpPr bwMode="auto">
            <a:xfrm rot="-2418007">
              <a:off x="1972" y="2432"/>
              <a:ext cx="862" cy="317"/>
              <a:chOff x="2744" y="2341"/>
              <a:chExt cx="1814" cy="635"/>
            </a:xfrm>
          </xdr:grpSpPr>
          <xdr:sp macro="" textlink="">
            <xdr:nvSpPr>
              <xdr:cNvPr id="35" name="AutoShape 4"/>
              <xdr:cNvSpPr>
                <a:spLocks noChangeArrowheads="1"/>
              </xdr:cNvSpPr>
            </xdr:nvSpPr>
            <xdr:spPr bwMode="auto">
              <a:xfrm rot="-5400000">
                <a:off x="3492" y="1774"/>
                <a:ext cx="499" cy="1633"/>
              </a:xfrm>
              <a:prstGeom prst="triangle">
                <a:avLst>
                  <a:gd name="adj" fmla="val 50000"/>
                </a:avLst>
              </a:prstGeom>
              <a:solidFill>
                <a:schemeClr val="tx1"/>
              </a:solidFill>
              <a:ln w="9525">
                <a:solidFill>
                  <a:schemeClr val="tx1"/>
                </a:solidFill>
                <a:miter lim="800000"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 anchor="ctr"/>
              <a:lstStyle>
                <a:defPPr>
                  <a:defRPr lang="es-ES_tradnl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9pPr>
              </a:lstStyle>
              <a:p>
                <a:pPr eaLnBrk="1" hangingPunct="1"/>
                <a:endParaRPr lang="es-AR" altLang="es-AR"/>
              </a:p>
            </xdr:txBody>
          </xdr:sp>
          <xdr:sp macro="" textlink="">
            <xdr:nvSpPr>
              <xdr:cNvPr id="36" name="Rectangle 5"/>
              <xdr:cNvSpPr>
                <a:spLocks noChangeArrowheads="1"/>
              </xdr:cNvSpPr>
            </xdr:nvSpPr>
            <xdr:spPr bwMode="auto">
              <a:xfrm>
                <a:off x="2926" y="2523"/>
                <a:ext cx="498" cy="136"/>
              </a:xfrm>
              <a:prstGeom prst="rect">
                <a:avLst/>
              </a:prstGeom>
              <a:solidFill>
                <a:schemeClr val="tx1"/>
              </a:solidFill>
              <a:ln w="9525">
                <a:solidFill>
                  <a:schemeClr val="tx1"/>
                </a:solidFill>
                <a:miter lim="800000"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 anchor="ctr"/>
              <a:lstStyle>
                <a:defPPr>
                  <a:defRPr lang="es-ES_tradnl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9pPr>
              </a:lstStyle>
              <a:p>
                <a:pPr eaLnBrk="1" hangingPunct="1"/>
                <a:endParaRPr lang="es-AR" altLang="es-AR"/>
              </a:p>
            </xdr:txBody>
          </xdr:sp>
          <xdr:sp macro="" textlink="">
            <xdr:nvSpPr>
              <xdr:cNvPr id="37" name="AutoShape 7"/>
              <xdr:cNvSpPr>
                <a:spLocks noChangeArrowheads="1"/>
              </xdr:cNvSpPr>
            </xdr:nvSpPr>
            <xdr:spPr bwMode="auto">
              <a:xfrm rot="-5400000">
                <a:off x="2698" y="2496"/>
                <a:ext cx="273" cy="181"/>
              </a:xfrm>
              <a:custGeom>
                <a:avLst/>
                <a:gdLst>
                  <a:gd name="T0" fmla="*/ 239 w 21600"/>
                  <a:gd name="T1" fmla="*/ 91 h 21600"/>
                  <a:gd name="T2" fmla="*/ 137 w 21600"/>
                  <a:gd name="T3" fmla="*/ 181 h 21600"/>
                  <a:gd name="T4" fmla="*/ 34 w 21600"/>
                  <a:gd name="T5" fmla="*/ 91 h 21600"/>
                  <a:gd name="T6" fmla="*/ 137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4510 w 21600"/>
                  <a:gd name="T13" fmla="*/ 4535 h 21600"/>
                  <a:gd name="T14" fmla="*/ 17090 w 21600"/>
                  <a:gd name="T15" fmla="*/ 17065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5400" y="21600"/>
                    </a:lnTo>
                    <a:lnTo>
                      <a:pt x="16200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chemeClr val="tx1"/>
              </a:solidFill>
              <a:ln w="9525">
                <a:solidFill>
                  <a:schemeClr val="tx1"/>
                </a:solidFill>
                <a:miter lim="800000"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 anchor="ctr"/>
              <a:lstStyle>
                <a:defPPr>
                  <a:defRPr lang="es-ES_tradnl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9pPr>
              </a:lstStyle>
              <a:p>
                <a:endParaRPr lang="es-AR"/>
              </a:p>
            </xdr:txBody>
          </xdr:sp>
          <xdr:sp macro="" textlink="">
            <xdr:nvSpPr>
              <xdr:cNvPr id="38" name="AutoShape 8"/>
              <xdr:cNvSpPr>
                <a:spLocks noChangeArrowheads="1"/>
              </xdr:cNvSpPr>
            </xdr:nvSpPr>
            <xdr:spPr bwMode="auto">
              <a:xfrm rot="250207">
                <a:off x="2971" y="2613"/>
                <a:ext cx="1315" cy="363"/>
              </a:xfrm>
              <a:custGeom>
                <a:avLst/>
                <a:gdLst>
                  <a:gd name="T0" fmla="*/ 658 w 21600"/>
                  <a:gd name="T1" fmla="*/ 0 h 21600"/>
                  <a:gd name="T2" fmla="*/ 193 w 21600"/>
                  <a:gd name="T3" fmla="*/ 53 h 21600"/>
                  <a:gd name="T4" fmla="*/ 0 w 21600"/>
                  <a:gd name="T5" fmla="*/ 182 h 21600"/>
                  <a:gd name="T6" fmla="*/ 193 w 21600"/>
                  <a:gd name="T7" fmla="*/ 310 h 21600"/>
                  <a:gd name="T8" fmla="*/ 658 w 21600"/>
                  <a:gd name="T9" fmla="*/ 363 h 21600"/>
                  <a:gd name="T10" fmla="*/ 1122 w 21600"/>
                  <a:gd name="T11" fmla="*/ 310 h 21600"/>
                  <a:gd name="T12" fmla="*/ 1315 w 21600"/>
                  <a:gd name="T13" fmla="*/ 182 h 21600"/>
                  <a:gd name="T14" fmla="*/ 1122 w 21600"/>
                  <a:gd name="T15" fmla="*/ 53 h 21600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3170 w 21600"/>
                  <a:gd name="T25" fmla="*/ 3154 h 21600"/>
                  <a:gd name="T26" fmla="*/ 18430 w 21600"/>
                  <a:gd name="T27" fmla="*/ 18446 h 21600"/>
                </a:gdLst>
                <a:ahLst/>
                <a:cxnLst>
                  <a:cxn ang="T16">
                    <a:pos x="T0" y="T1"/>
                  </a:cxn>
                  <a:cxn ang="T17">
                    <a:pos x="T2" y="T3"/>
                  </a:cxn>
                  <a:cxn ang="T18">
                    <a:pos x="T4" y="T5"/>
                  </a:cxn>
                  <a:cxn ang="T19">
                    <a:pos x="T6" y="T7"/>
                  </a:cxn>
                  <a:cxn ang="T20">
                    <a:pos x="T8" y="T9"/>
                  </a:cxn>
                  <a:cxn ang="T21">
                    <a:pos x="T10" y="T11"/>
                  </a:cxn>
                  <a:cxn ang="T22">
                    <a:pos x="T12" y="T13"/>
                  </a:cxn>
                  <a:cxn ang="T23">
                    <a:pos x="T14" y="T15"/>
                  </a:cxn>
                </a:cxnLst>
                <a:rect l="T24" t="T25" r="T26" b="T27"/>
                <a:pathLst>
                  <a:path w="21600" h="21600">
                    <a:moveTo>
                      <a:pt x="0" y="10800"/>
                    </a:moveTo>
                    <a:cubicBezTo>
                      <a:pt x="0" y="4835"/>
                      <a:pt x="4835" y="0"/>
                      <a:pt x="10800" y="0"/>
                    </a:cubicBezTo>
                    <a:cubicBezTo>
                      <a:pt x="16765" y="0"/>
                      <a:pt x="21600" y="4835"/>
                      <a:pt x="21600" y="10800"/>
                    </a:cubicBezTo>
                    <a:cubicBezTo>
                      <a:pt x="21600" y="16765"/>
                      <a:pt x="16765" y="21600"/>
                      <a:pt x="10800" y="21600"/>
                    </a:cubicBezTo>
                    <a:cubicBezTo>
                      <a:pt x="4835" y="21600"/>
                      <a:pt x="0" y="16765"/>
                      <a:pt x="0" y="10800"/>
                    </a:cubicBezTo>
                    <a:close/>
                    <a:moveTo>
                      <a:pt x="5400" y="10800"/>
                    </a:moveTo>
                    <a:cubicBezTo>
                      <a:pt x="5400" y="13782"/>
                      <a:pt x="7818" y="16200"/>
                      <a:pt x="10800" y="16200"/>
                    </a:cubicBezTo>
                    <a:cubicBezTo>
                      <a:pt x="13782" y="16200"/>
                      <a:pt x="16200" y="13782"/>
                      <a:pt x="16200" y="10800"/>
                    </a:cubicBezTo>
                    <a:cubicBezTo>
                      <a:pt x="16200" y="7818"/>
                      <a:pt x="13782" y="5400"/>
                      <a:pt x="10800" y="5400"/>
                    </a:cubicBezTo>
                    <a:cubicBezTo>
                      <a:pt x="7818" y="5400"/>
                      <a:pt x="5400" y="7818"/>
                      <a:pt x="5400" y="10800"/>
                    </a:cubicBezTo>
                    <a:close/>
                  </a:path>
                </a:pathLst>
              </a:custGeom>
              <a:solidFill>
                <a:schemeClr val="tx1"/>
              </a:solidFill>
              <a:ln w="9525">
                <a:solidFill>
                  <a:schemeClr val="tx1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 anchor="ctr"/>
              <a:lstStyle>
                <a:defPPr>
                  <a:defRPr lang="es-ES_tradnl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9pPr>
              </a:lstStyle>
              <a:p>
                <a:endParaRPr lang="es-AR"/>
              </a:p>
            </xdr:txBody>
          </xdr:sp>
        </xdr:grpSp>
        <xdr:pic>
          <xdr:nvPicPr>
            <xdr:cNvPr id="31" name="Picture 1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156" y="2931"/>
              <a:ext cx="1284" cy="65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32" name="Line 14"/>
            <xdr:cNvSpPr>
              <a:spLocks noChangeShapeType="1"/>
            </xdr:cNvSpPr>
          </xdr:nvSpPr>
          <xdr:spPr bwMode="auto">
            <a:xfrm flipV="1">
              <a:off x="2699" y="2069"/>
              <a:ext cx="45" cy="136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s-ES_tradnl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endParaRPr lang="es-AR"/>
            </a:p>
          </xdr:txBody>
        </xdr:sp>
        <xdr:sp macro="" textlink="">
          <xdr:nvSpPr>
            <xdr:cNvPr id="33" name="Line 15"/>
            <xdr:cNvSpPr>
              <a:spLocks noChangeShapeType="1"/>
            </xdr:cNvSpPr>
          </xdr:nvSpPr>
          <xdr:spPr bwMode="auto">
            <a:xfrm flipV="1">
              <a:off x="2744" y="2115"/>
              <a:ext cx="136" cy="136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s-ES_tradnl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endParaRPr lang="es-AR"/>
            </a:p>
          </xdr:txBody>
        </xdr:sp>
        <xdr:sp macro="" textlink="">
          <xdr:nvSpPr>
            <xdr:cNvPr id="34" name="Line 17"/>
            <xdr:cNvSpPr>
              <a:spLocks noChangeShapeType="1"/>
            </xdr:cNvSpPr>
          </xdr:nvSpPr>
          <xdr:spPr bwMode="auto">
            <a:xfrm flipV="1">
              <a:off x="2789" y="2251"/>
              <a:ext cx="182" cy="45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s-ES_tradnl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endParaRPr lang="es-AR"/>
            </a:p>
          </xdr:txBody>
        </xdr:sp>
      </xdr:grpSp>
      <xdr:sp macro="" textlink="">
        <xdr:nvSpPr>
          <xdr:cNvPr id="29" name="Text Box 19"/>
          <xdr:cNvSpPr txBox="1">
            <a:spLocks noChangeArrowheads="1"/>
          </xdr:cNvSpPr>
        </xdr:nvSpPr>
        <xdr:spPr bwMode="auto">
          <a:xfrm>
            <a:off x="3492500" y="1196975"/>
            <a:ext cx="5094287" cy="204686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s-ES_tradnl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pPr eaLnBrk="1" hangingPunct="1"/>
            <a:r>
              <a:rPr lang="es-ES_tradnl" altLang="es-AR" sz="1600">
                <a:latin typeface="Comic Sans MS" pitchFamily="66" charset="0"/>
              </a:rPr>
              <a:t>Consumidores Alerta</a:t>
            </a:r>
          </a:p>
          <a:p>
            <a:pPr eaLnBrk="1" hangingPunct="1"/>
            <a:r>
              <a:rPr lang="es-ES_tradnl" altLang="es-AR" sz="1600">
                <a:latin typeface="Comic Sans MS" pitchFamily="66" charset="0"/>
              </a:rPr>
              <a:t>CONSAL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19050</xdr:rowOff>
        </xdr:from>
        <xdr:to>
          <xdr:col>1</xdr:col>
          <xdr:colOff>3267075</xdr:colOff>
          <xdr:row>19</xdr:row>
          <xdr:rowOff>28575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19050</xdr:rowOff>
        </xdr:from>
        <xdr:to>
          <xdr:col>1</xdr:col>
          <xdr:colOff>3267075</xdr:colOff>
          <xdr:row>29</xdr:row>
          <xdr:rowOff>190500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9525</xdr:rowOff>
        </xdr:from>
        <xdr:to>
          <xdr:col>0</xdr:col>
          <xdr:colOff>2524125</xdr:colOff>
          <xdr:row>67</xdr:row>
          <xdr:rowOff>9525</xdr:rowOff>
        </xdr:to>
        <xdr:sp macro="" textlink="">
          <xdr:nvSpPr>
            <xdr:cNvPr id="1100" name="Drop Down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0</xdr:rowOff>
        </xdr:from>
        <xdr:to>
          <xdr:col>2</xdr:col>
          <xdr:colOff>0</xdr:colOff>
          <xdr:row>12</xdr:row>
          <xdr:rowOff>180975</xdr:rowOff>
        </xdr:to>
        <xdr:sp macro="" textlink="">
          <xdr:nvSpPr>
            <xdr:cNvPr id="1112" name="Drop Down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78</xdr:row>
          <xdr:rowOff>171450</xdr:rowOff>
        </xdr:from>
        <xdr:to>
          <xdr:col>0</xdr:col>
          <xdr:colOff>1133475</xdr:colOff>
          <xdr:row>80</xdr:row>
          <xdr:rowOff>0</xdr:rowOff>
        </xdr:to>
        <xdr:sp macro="" textlink="">
          <xdr:nvSpPr>
            <xdr:cNvPr id="1113" name="Option Butto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A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Está al día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79</xdr:row>
          <xdr:rowOff>161925</xdr:rowOff>
        </xdr:from>
        <xdr:to>
          <xdr:col>0</xdr:col>
          <xdr:colOff>1133475</xdr:colOff>
          <xdr:row>80</xdr:row>
          <xdr:rowOff>180975</xdr:rowOff>
        </xdr:to>
        <xdr:sp macro="" textlink="">
          <xdr:nvSpPr>
            <xdr:cNvPr id="1114" name="Option Button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A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 deben cuotas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80</xdr:row>
          <xdr:rowOff>161925</xdr:rowOff>
        </xdr:from>
        <xdr:to>
          <xdr:col>0</xdr:col>
          <xdr:colOff>1133475</xdr:colOff>
          <xdr:row>81</xdr:row>
          <xdr:rowOff>180975</xdr:rowOff>
        </xdr:to>
        <xdr:sp macro="" textlink="">
          <xdr:nvSpPr>
            <xdr:cNvPr id="1115" name="Option Button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A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Cuenta bloqueada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1076325</xdr:colOff>
      <xdr:row>1</xdr:row>
      <xdr:rowOff>0</xdr:rowOff>
    </xdr:from>
    <xdr:to>
      <xdr:col>4</xdr:col>
      <xdr:colOff>9525</xdr:colOff>
      <xdr:row>1</xdr:row>
      <xdr:rowOff>228600</xdr:rowOff>
    </xdr:to>
    <xdr:sp macro="[0]!Blanquear" textlink="">
      <xdr:nvSpPr>
        <xdr:cNvPr id="2" name="1 Rectángulo"/>
        <xdr:cNvSpPr/>
      </xdr:nvSpPr>
      <xdr:spPr>
        <a:xfrm>
          <a:off x="9963150" y="990600"/>
          <a:ext cx="1057275" cy="2286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AR" sz="1100"/>
            <a:t>Blanquear</a:t>
          </a:r>
        </a:p>
      </xdr:txBody>
    </xdr:sp>
    <xdr:clientData/>
  </xdr:twoCellAnchor>
  <xdr:twoCellAnchor>
    <xdr:from>
      <xdr:col>3</xdr:col>
      <xdr:colOff>1104900</xdr:colOff>
      <xdr:row>2</xdr:row>
      <xdr:rowOff>114300</xdr:rowOff>
    </xdr:from>
    <xdr:to>
      <xdr:col>4</xdr:col>
      <xdr:colOff>38100</xdr:colOff>
      <xdr:row>3</xdr:row>
      <xdr:rowOff>123825</xdr:rowOff>
    </xdr:to>
    <xdr:sp macro="[0]!Imprimir" textlink="">
      <xdr:nvSpPr>
        <xdr:cNvPr id="3" name="2 Rectángulo"/>
        <xdr:cNvSpPr/>
      </xdr:nvSpPr>
      <xdr:spPr>
        <a:xfrm>
          <a:off x="9991725" y="1343025"/>
          <a:ext cx="1057275" cy="2476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AR" sz="1100"/>
            <a:t>Imprimir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</xdr:row>
          <xdr:rowOff>19050</xdr:rowOff>
        </xdr:from>
        <xdr:to>
          <xdr:col>2</xdr:col>
          <xdr:colOff>9525</xdr:colOff>
          <xdr:row>15</xdr:row>
          <xdr:rowOff>257175</xdr:rowOff>
        </xdr:to>
        <xdr:sp macro="" textlink="">
          <xdr:nvSpPr>
            <xdr:cNvPr id="1130" name="Drop Down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2</xdr:row>
      <xdr:rowOff>9524</xdr:rowOff>
    </xdr:from>
    <xdr:to>
      <xdr:col>1</xdr:col>
      <xdr:colOff>330176</xdr:colOff>
      <xdr:row>2</xdr:row>
      <xdr:rowOff>171083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85774"/>
          <a:ext cx="663551" cy="16155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UVA/Ban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>
        <row r="2">
          <cell r="A2">
            <v>1</v>
          </cell>
          <cell r="B2" t="str">
            <v>Otro</v>
          </cell>
        </row>
        <row r="3">
          <cell r="A3">
            <v>2</v>
          </cell>
          <cell r="B3" t="str">
            <v>BANCO DE GALICIA Y BUENOS AIRES S.A.U.</v>
          </cell>
          <cell r="C3" t="str">
            <v>30-50000173-5</v>
          </cell>
          <cell r="D3" t="str">
            <v>Teniente General Juan Domingo Perón 430, CABA</v>
          </cell>
          <cell r="E3" t="str">
            <v>X</v>
          </cell>
          <cell r="F3" t="str">
            <v>ADEBA</v>
          </cell>
          <cell r="G3" t="str">
            <v>TORRITI SEBASTIAN</v>
          </cell>
          <cell r="H3" t="str">
            <v>(011) 6329-2840</v>
          </cell>
          <cell r="I3" t="str">
            <v>sebastian.torriti@bancogalicia.com.ar</v>
          </cell>
          <cell r="J3" t="str">
            <v>ROMERO PABLO JAVIER</v>
          </cell>
          <cell r="K3" t="str">
            <v>(011) 6329-6857</v>
          </cell>
          <cell r="L3" t="str">
            <v>pablo.j.romero@bancogalicia.com.ar</v>
          </cell>
        </row>
        <row r="4">
          <cell r="A4">
            <v>3</v>
          </cell>
          <cell r="B4" t="str">
            <v>BANCO DE LA NACION ARGENTINA</v>
          </cell>
          <cell r="C4" t="str">
            <v>30-50001091-2</v>
          </cell>
          <cell r="D4" t="str">
            <v>Bartolomé Mitre 326, CABA</v>
          </cell>
          <cell r="F4" t="str">
            <v>ABAPPRA</v>
          </cell>
          <cell r="G4" t="str">
            <v>ORTIZ JULIO</v>
          </cell>
          <cell r="H4" t="str">
            <v>(011) 4326-1749</v>
          </cell>
          <cell r="I4" t="str">
            <v>jortiz@bna.com.ar</v>
          </cell>
          <cell r="J4" t="str">
            <v>SEIP EDUARDO CARLOS</v>
          </cell>
          <cell r="K4" t="str">
            <v>(011) 4326-1749</v>
          </cell>
          <cell r="L4" t="str">
            <v>eseip@bna.com.ar</v>
          </cell>
        </row>
        <row r="5">
          <cell r="A5">
            <v>4</v>
          </cell>
          <cell r="B5" t="str">
            <v>BANCO DE LA PROVINCIA DE BUENOS AIRES</v>
          </cell>
          <cell r="C5" t="str">
            <v>33-99924210-9</v>
          </cell>
          <cell r="D5" t="str">
            <v>Guanahani 580, CABA</v>
          </cell>
          <cell r="F5" t="str">
            <v>ABAPPRA</v>
          </cell>
          <cell r="G5" t="str">
            <v>MAZZUCA EMILIANO ADRIAN</v>
          </cell>
          <cell r="H5" t="str">
            <v>(011) 4347-0088</v>
          </cell>
          <cell r="I5" t="str">
            <v>responsablespusf@bpba.com.ar</v>
          </cell>
          <cell r="J5" t="str">
            <v>NARCISI JESICA MARIANA</v>
          </cell>
          <cell r="K5" t="str">
            <v>(011) 4347-0088</v>
          </cell>
        </row>
        <row r="6">
          <cell r="A6">
            <v>5</v>
          </cell>
          <cell r="B6" t="str">
            <v>INDUSTRIAL AND COMMERCIAL BANK OF CHINA - ICBC</v>
          </cell>
          <cell r="C6" t="str">
            <v>30-70944784-6</v>
          </cell>
          <cell r="D6" t="str">
            <v>Cecilia Griersaon 355, CABA</v>
          </cell>
          <cell r="E6" t="str">
            <v>X</v>
          </cell>
          <cell r="F6" t="str">
            <v>ABA</v>
          </cell>
          <cell r="G6" t="str">
            <v>JAHODA DIEGO</v>
          </cell>
          <cell r="H6" t="str">
            <v>(011) 4820-9751</v>
          </cell>
          <cell r="I6" t="str">
            <v>diego.jahoda@icbc.com.ar; lavozdelcliente@icbc.com.ar</v>
          </cell>
          <cell r="J6" t="str">
            <v>VAZQUEZ COSTA VANESA</v>
          </cell>
          <cell r="K6" t="str">
            <v>(011) 4820-4454</v>
          </cell>
          <cell r="L6" t="str">
            <v>vanesa.vazquez@icbc.com.ar</v>
          </cell>
        </row>
        <row r="7">
          <cell r="A7">
            <v>6</v>
          </cell>
          <cell r="B7" t="str">
            <v>CITIBANK N.A.</v>
          </cell>
          <cell r="C7" t="str">
            <v>30-50000562-5</v>
          </cell>
          <cell r="D7" t="str">
            <v>Bartolomé Mitre 502, CABA</v>
          </cell>
          <cell r="F7" t="str">
            <v>ABA</v>
          </cell>
        </row>
        <row r="8">
          <cell r="A8">
            <v>7</v>
          </cell>
          <cell r="B8" t="str">
            <v>BANCO BBVA ARGENTINA S.A.</v>
          </cell>
          <cell r="C8" t="str">
            <v>30-50000319-3</v>
          </cell>
          <cell r="D8" t="str">
            <v>Córdoba 111, Piso 31º, CABA</v>
          </cell>
          <cell r="E8" t="str">
            <v>X</v>
          </cell>
          <cell r="F8" t="str">
            <v>ABA</v>
          </cell>
          <cell r="G8" t="str">
            <v>LEMME RUBEN</v>
          </cell>
          <cell r="H8" t="str">
            <v>(011) 5230-1230</v>
          </cell>
          <cell r="I8" t="str">
            <v>ruben.lemme@bbva.com</v>
          </cell>
          <cell r="J8" t="str">
            <v>GUEVARA CAROLINA NOELIA</v>
          </cell>
          <cell r="K8" t="str">
            <v>(011) 5230-1230</v>
          </cell>
          <cell r="L8" t="str">
            <v>proteccionalusuario-arg@bbva.com</v>
          </cell>
        </row>
        <row r="9">
          <cell r="A9">
            <v>8</v>
          </cell>
          <cell r="B9" t="str">
            <v>BANCO DE LA PROVINCIA DE CORDOBA S.A.</v>
          </cell>
          <cell r="C9" t="str">
            <v>30-99922856-5</v>
          </cell>
          <cell r="D9" t="str">
            <v>San Jerónimo 166, Ciudad de Córdoba</v>
          </cell>
          <cell r="E9" t="str">
            <v>X</v>
          </cell>
          <cell r="F9" t="str">
            <v>ADEBA ABAPPRA</v>
          </cell>
          <cell r="G9" t="str">
            <v>FALETTO FABIAN</v>
          </cell>
          <cell r="H9" t="str">
            <v>(0351) 420-5752</v>
          </cell>
          <cell r="I9" t="str">
            <v>ffaletto@bancor.com.ar</v>
          </cell>
          <cell r="J9" t="str">
            <v>URRIZAGA MIRIAM ESTER</v>
          </cell>
          <cell r="K9" t="str">
            <v>(0351) 420-5703</v>
          </cell>
          <cell r="L9" t="str">
            <v>murrizaga@bancor.com.ar</v>
          </cell>
        </row>
        <row r="10">
          <cell r="A10">
            <v>9</v>
          </cell>
          <cell r="B10" t="str">
            <v>BANCO SUPERVIELLE S.A.</v>
          </cell>
          <cell r="C10" t="str">
            <v>33-50000517-9</v>
          </cell>
          <cell r="D10" t="str">
            <v>Bartolomé Mitre 434, CABA</v>
          </cell>
          <cell r="E10" t="str">
            <v>X</v>
          </cell>
          <cell r="F10" t="str">
            <v>ADEBA</v>
          </cell>
          <cell r="G10" t="str">
            <v>ARELLANO UBALDO ANTONIO</v>
          </cell>
          <cell r="H10" t="str">
            <v>(011) 4340-8625</v>
          </cell>
          <cell r="I10" t="str">
            <v>ubaldo.arellano@supervielle.com.ar</v>
          </cell>
          <cell r="J10" t="str">
            <v>CEJAS LEANDRO EMANUEL</v>
          </cell>
          <cell r="K10" t="str">
            <v>(011) 4340-3000</v>
          </cell>
          <cell r="L10" t="str">
            <v>leandro.cejas@supervielle.com.ar</v>
          </cell>
        </row>
        <row r="11">
          <cell r="A11">
            <v>10</v>
          </cell>
          <cell r="B11" t="str">
            <v>BANCO DE LA CIUDAD DE BUENOS AIRES</v>
          </cell>
          <cell r="C11" t="str">
            <v>30-99903208-3</v>
          </cell>
          <cell r="D11" t="str">
            <v>Florida 325, Piso 6º, CABA</v>
          </cell>
          <cell r="E11" t="str">
            <v>X</v>
          </cell>
          <cell r="F11" t="str">
            <v>ADEBA ABAPPRA</v>
          </cell>
          <cell r="G11" t="str">
            <v>HIRSCHMANN MATIAS EZEQUIEL</v>
          </cell>
          <cell r="H11" t="str">
            <v>(011) 4329-3901</v>
          </cell>
          <cell r="I11" t="str">
            <v>mhirschmann@bancociudad.com.ar</v>
          </cell>
          <cell r="J11" t="str">
            <v>CORDOBA VERONICA ANDREA</v>
          </cell>
          <cell r="K11" t="str">
            <v>(011) 4329-2871</v>
          </cell>
          <cell r="L11" t="str">
            <v>vcordoba@bancociudad.com.ar</v>
          </cell>
        </row>
        <row r="12">
          <cell r="A12">
            <v>11</v>
          </cell>
          <cell r="B12" t="str">
            <v>BANCO PATAGONIA S.A.</v>
          </cell>
          <cell r="C12" t="str">
            <v>30-50000661-3</v>
          </cell>
          <cell r="D12" t="str">
            <v>Avenida de Mayo 701, CABA</v>
          </cell>
          <cell r="E12" t="str">
            <v>X</v>
          </cell>
          <cell r="F12" t="str">
            <v>ABA</v>
          </cell>
          <cell r="G12" t="str">
            <v>DE LA PEÑA VALERIA</v>
          </cell>
          <cell r="H12" t="str">
            <v>(011) 4323-5413</v>
          </cell>
          <cell r="I12" t="str">
            <v>vdelapena@bancopatagonia.com.ar</v>
          </cell>
          <cell r="J12" t="str">
            <v>TALAVERA MAYRA ELISA</v>
          </cell>
          <cell r="K12" t="str">
            <v>(011) 5371-7268</v>
          </cell>
          <cell r="L12" t="str">
            <v>mtalavera@bancopatagonia.com.ar</v>
          </cell>
        </row>
        <row r="13">
          <cell r="A13">
            <v>12</v>
          </cell>
          <cell r="B13" t="str">
            <v>BANCO HIPOTECARIO S.A.</v>
          </cell>
          <cell r="C13" t="str">
            <v>30-50001107-2</v>
          </cell>
          <cell r="D13" t="str">
            <v>Reconquista 151, CABA</v>
          </cell>
          <cell r="E13" t="str">
            <v>X</v>
          </cell>
          <cell r="F13" t="str">
            <v>ADEBA</v>
          </cell>
          <cell r="G13" t="str">
            <v>BOTELLO ULISES ERNESTO</v>
          </cell>
          <cell r="H13" t="str">
            <v>(011) 4347-5103</v>
          </cell>
          <cell r="I13" t="str">
            <v>uebotello@hipotecario.com.ar</v>
          </cell>
          <cell r="J13" t="str">
            <v>RODRIGUEZ SANTILLAN LUCAS JAVIER</v>
          </cell>
          <cell r="K13" t="str">
            <v>(011) 5281-6455</v>
          </cell>
          <cell r="L13" t="str">
            <v>lrodriguezsantillan@hipotecario.com.ar</v>
          </cell>
        </row>
        <row r="14">
          <cell r="A14">
            <v>13</v>
          </cell>
          <cell r="B14" t="str">
            <v>BANCO DE SAN JUAN S.A.</v>
          </cell>
          <cell r="C14" t="str">
            <v>30-50000944-2</v>
          </cell>
          <cell r="D14" t="str">
            <v>AV IG DE LA ROZA OESTE 85 San juan</v>
          </cell>
          <cell r="E14" t="str">
            <v>X</v>
          </cell>
          <cell r="F14" t="str">
            <v>ADEBA</v>
          </cell>
          <cell r="G14" t="str">
            <v>MORACH MERCEDES BEATRIZ</v>
          </cell>
          <cell r="H14" t="str">
            <v>(0264) 429-1018</v>
          </cell>
          <cell r="I14" t="str">
            <v>mmorach@bancosanjuan.com</v>
          </cell>
          <cell r="J14" t="str">
            <v>WISZNIOVSKI VALERIA</v>
          </cell>
          <cell r="K14" t="str">
            <v>(0264) 429-1063</v>
          </cell>
          <cell r="L14" t="str">
            <v>vwiszniovski@bancosanjuan.com</v>
          </cell>
        </row>
        <row r="15">
          <cell r="A15">
            <v>14</v>
          </cell>
          <cell r="B15" t="str">
            <v>BANCO MUNICIPAL DE ROSARIO</v>
          </cell>
          <cell r="C15" t="str">
            <v>33-99918181-9</v>
          </cell>
          <cell r="D15" t="str">
            <v>SAN MARTIN 730, Rosario, Santa Fe</v>
          </cell>
          <cell r="E15" t="str">
            <v>X</v>
          </cell>
          <cell r="F15" t="str">
            <v>ABAPPRA</v>
          </cell>
          <cell r="G15" t="str">
            <v>CASELLA MARCELO CARLOS</v>
          </cell>
          <cell r="H15" t="str">
            <v>(0341) 420-5600</v>
          </cell>
          <cell r="I15" t="str">
            <v>marcelo.casella@bmros.com.ar</v>
          </cell>
          <cell r="J15" t="str">
            <v>GAITAN CRISTIAN</v>
          </cell>
          <cell r="K15" t="str">
            <v>(0341) 420-5600</v>
          </cell>
          <cell r="L15" t="str">
            <v>cristian.gaitan@bmros.com.ar</v>
          </cell>
        </row>
        <row r="16">
          <cell r="A16">
            <v>15</v>
          </cell>
          <cell r="B16" t="str">
            <v>BANCO SANTANDER RIO S.A.</v>
          </cell>
          <cell r="C16" t="str">
            <v>30-50000845-4</v>
          </cell>
          <cell r="D16" t="str">
            <v>Av. Juan de Garay 151, CABA</v>
          </cell>
          <cell r="E16" t="str">
            <v>X</v>
          </cell>
          <cell r="F16" t="str">
            <v>ABA</v>
          </cell>
          <cell r="G16" t="str">
            <v>SUREDA MARTIN</v>
          </cell>
          <cell r="H16" t="str">
            <v>(011) 4341-1000</v>
          </cell>
          <cell r="I16" t="str">
            <v>servicio_a_clientes@santanderrio.com.ar</v>
          </cell>
          <cell r="J16" t="str">
            <v>MAYORGA WALTER FRANCISCO</v>
          </cell>
          <cell r="K16" t="str">
            <v>(011) 4341-1000</v>
          </cell>
          <cell r="L16" t="str">
            <v>servicio_a_clientes@santanderrio.com.ar</v>
          </cell>
        </row>
        <row r="17">
          <cell r="A17">
            <v>16</v>
          </cell>
          <cell r="B17" t="str">
            <v>BANCO DEL CHUBUT S.A.</v>
          </cell>
          <cell r="C17" t="str">
            <v>30-50001299-0</v>
          </cell>
          <cell r="D17" t="str">
            <v>Rivadavia 615, Rawson, Provincia de Chubut</v>
          </cell>
          <cell r="E17" t="str">
            <v>X</v>
          </cell>
          <cell r="F17" t="str">
            <v>ABAPPRA</v>
          </cell>
          <cell r="G17" t="str">
            <v>SEGOVIA DIONISIO</v>
          </cell>
          <cell r="H17" t="str">
            <v>(0280) 448-0169</v>
          </cell>
          <cell r="I17" t="str">
            <v>dsegovia@bancochubut.com.ar</v>
          </cell>
          <cell r="J17" t="str">
            <v>PEREIRA IRENE NOEMI</v>
          </cell>
          <cell r="K17" t="str">
            <v>(0280) 448-0170</v>
          </cell>
          <cell r="L17" t="str">
            <v>ipereira@bancochubut.com.ar</v>
          </cell>
        </row>
        <row r="18">
          <cell r="A18">
            <v>17</v>
          </cell>
          <cell r="B18" t="str">
            <v>BANCO DE SANTA CRUZ S.A.</v>
          </cell>
          <cell r="C18" t="str">
            <v>30-70962519-1</v>
          </cell>
          <cell r="D18" t="str">
            <v>AV. PTE. DR. N. C. KIRCHNER 812, Río Gallegos, Santa Cruz</v>
          </cell>
          <cell r="E18" t="str">
            <v>X</v>
          </cell>
          <cell r="F18" t="str">
            <v>ADEBA</v>
          </cell>
          <cell r="G18" t="str">
            <v>MARGINET RICARDO ERNESTO</v>
          </cell>
          <cell r="H18" t="str">
            <v>(0296) 644-1288</v>
          </cell>
          <cell r="I18" t="str">
            <v>rmarginet@bancosantacruz.com</v>
          </cell>
          <cell r="J18" t="str">
            <v>BLAZQUEZ MARIA JULIETA</v>
          </cell>
          <cell r="K18" t="str">
            <v>(0296) 644-1263</v>
          </cell>
          <cell r="L18" t="str">
            <v>mblazquez@bancosantacruz.com</v>
          </cell>
        </row>
        <row r="19">
          <cell r="A19">
            <v>18</v>
          </cell>
          <cell r="B19" t="str">
            <v>BANCO DE LA PAMPA SOCIEDAD DE ECONOMÍA MIXTA</v>
          </cell>
          <cell r="C19" t="str">
            <v>30-50001251-6</v>
          </cell>
          <cell r="D19" t="str">
            <v>PELLEGRINI 255, Santa Rosa, Provincia La Pampa</v>
          </cell>
          <cell r="E19" t="str">
            <v>X</v>
          </cell>
          <cell r="F19" t="str">
            <v>ADEBA</v>
          </cell>
          <cell r="G19" t="str">
            <v>HERNAEZ ARIEL FERNANDO</v>
          </cell>
          <cell r="H19" t="str">
            <v>(0295) 445-1000</v>
          </cell>
          <cell r="I19" t="str">
            <v>ariel.hernaez@bancodelapampa.com.ar</v>
          </cell>
          <cell r="J19" t="str">
            <v>HEIM VILMA ANAHI</v>
          </cell>
          <cell r="K19" t="str">
            <v>(0295) 445-1338</v>
          </cell>
          <cell r="L19" t="str">
            <v>vilma.heim@bancodelapampa.com.ar</v>
          </cell>
        </row>
        <row r="20">
          <cell r="A20">
            <v>19</v>
          </cell>
          <cell r="B20" t="str">
            <v>BANCO DE CORRIENTES S.A.</v>
          </cell>
          <cell r="C20" t="str">
            <v>30-50001060-2</v>
          </cell>
          <cell r="D20" t="str">
            <v>9 DE JULIO 1.002, PB , Corrientes, Provincia de Corrientes</v>
          </cell>
          <cell r="F20" t="str">
            <v>ABAPPRA</v>
          </cell>
          <cell r="G20" t="str">
            <v>GODOY FRANCISCO JUSTINO</v>
          </cell>
          <cell r="H20" t="str">
            <v>(0379) 447-9370</v>
          </cell>
          <cell r="I20" t="str">
            <v>fgodoy@bcoctes.com.ar</v>
          </cell>
          <cell r="J20" t="str">
            <v>RAMIREZ DE LA VEGA JOAQUIN</v>
          </cell>
          <cell r="K20" t="str">
            <v>(0379) 447-9370</v>
          </cell>
          <cell r="L20" t="str">
            <v>jramirez@bcoctes.com.ar</v>
          </cell>
        </row>
        <row r="21">
          <cell r="A21">
            <v>20</v>
          </cell>
          <cell r="B21" t="str">
            <v>BANCO PROVINCIA DEL NEUQUÉN SOCIEDAD ANÓNIMA</v>
          </cell>
          <cell r="C21" t="str">
            <v>30-50001404-7</v>
          </cell>
          <cell r="D21" t="str">
            <v>Independencia 50, Neuquén</v>
          </cell>
          <cell r="F21" t="str">
            <v>ABAPPRA</v>
          </cell>
          <cell r="G21" t="str">
            <v>GARCIA MARIA CECILIA</v>
          </cell>
          <cell r="H21" t="str">
            <v>(0299) 449-6600</v>
          </cell>
          <cell r="I21" t="str">
            <v>maria.garcia@bpn.com.ar</v>
          </cell>
          <cell r="J21" t="str">
            <v>PELLIN HENSEL SILVINA MAGALI</v>
          </cell>
          <cell r="K21" t="str">
            <v>(0299) 449-6600</v>
          </cell>
          <cell r="L21" t="str">
            <v>silvina.pellin@bpn.com.ar</v>
          </cell>
        </row>
        <row r="22">
          <cell r="A22">
            <v>21</v>
          </cell>
          <cell r="B22" t="str">
            <v>BRUBANK S.A.U.</v>
          </cell>
          <cell r="C22" t="str">
            <v>30-71589971-6</v>
          </cell>
          <cell r="D22" t="str">
            <v>12ºenida del libertador 6.680, Piso 12º, CABA</v>
          </cell>
          <cell r="E22" t="str">
            <v>X</v>
          </cell>
          <cell r="F22" t="str">
            <v>ADEBA</v>
          </cell>
          <cell r="G22" t="str">
            <v>RABBETTS ALEJANDRA VIVIANA</v>
          </cell>
          <cell r="H22" t="str">
            <v>(011) 5439-5557</v>
          </cell>
          <cell r="I22" t="str">
            <v>arabbetts@ar.bocusa.com</v>
          </cell>
          <cell r="J22" t="str">
            <v>DANIELA REYNOSO</v>
          </cell>
          <cell r="K22" t="str">
            <v>(011) 5275-0640</v>
          </cell>
          <cell r="L22" t="str">
            <v>daniela.reynoso@brubank.com</v>
          </cell>
        </row>
        <row r="23">
          <cell r="A23">
            <v>22</v>
          </cell>
          <cell r="B23" t="str">
            <v>BANCO INTERFINANZAS S.A. BiBank</v>
          </cell>
          <cell r="C23" t="str">
            <v>30-52271441-7</v>
          </cell>
          <cell r="D23" t="str">
            <v>Bouchard 547, CABA</v>
          </cell>
          <cell r="E23" t="str">
            <v>X</v>
          </cell>
          <cell r="F23" t="str">
            <v>ADEBA ABE</v>
          </cell>
          <cell r="G23" t="str">
            <v>MACHADO IGNACIO</v>
          </cell>
          <cell r="H23" t="str">
            <v>(011) 4319-8261</v>
          </cell>
          <cell r="I23" t="str">
            <v>imachado@bibank.com.ar</v>
          </cell>
          <cell r="J23" t="str">
            <v>ROCCA RICARDO RAUL</v>
          </cell>
          <cell r="K23" t="str">
            <v>(011) 4319-8305</v>
          </cell>
          <cell r="L23" t="str">
            <v>rrocca@bibank.com.ar</v>
          </cell>
        </row>
        <row r="24">
          <cell r="A24">
            <v>23</v>
          </cell>
          <cell r="B24" t="str">
            <v>HSBC BANK ARGENTINA S.A.</v>
          </cell>
          <cell r="C24" t="str">
            <v>30-52271441-7</v>
          </cell>
          <cell r="D24" t="str">
            <v>Bouchard 557, CABA</v>
          </cell>
          <cell r="E24" t="str">
            <v>X</v>
          </cell>
          <cell r="F24" t="str">
            <v>ABA</v>
          </cell>
          <cell r="G24" t="str">
            <v>MIRIAM EDITH NOTARNICOLA</v>
          </cell>
          <cell r="H24" t="str">
            <v>(011) 4348-2466</v>
          </cell>
          <cell r="I24" t="str">
            <v>miriam.notarnicola@hsbc.com.ar</v>
          </cell>
          <cell r="J24" t="str">
            <v>CARLA FABIANA MONTEAGUDO</v>
          </cell>
          <cell r="K24" t="str">
            <v>(011) 4323-4400</v>
          </cell>
          <cell r="L24" t="str">
            <v>carla.monteagudo@hsbc.com.ar</v>
          </cell>
        </row>
        <row r="25">
          <cell r="A25">
            <v>24</v>
          </cell>
          <cell r="B25" t="str">
            <v>JPMORGAN CHASE BANK, NATIONAL ASSOCIATION</v>
          </cell>
          <cell r="C25" t="str">
            <v>30-58313794-3</v>
          </cell>
          <cell r="D25" t="str">
            <v>Avenida Eduardo Madero 900, CABA</v>
          </cell>
          <cell r="E25" t="str">
            <v>X</v>
          </cell>
          <cell r="F25" t="str">
            <v>ABA</v>
          </cell>
        </row>
        <row r="26">
          <cell r="A26">
            <v>25</v>
          </cell>
          <cell r="B26" t="str">
            <v>BANCO CREDICOOP COOPERATIVO LIMITADO</v>
          </cell>
          <cell r="C26" t="str">
            <v>30-57142135-2</v>
          </cell>
          <cell r="D26" t="str">
            <v>Reconquista 484, C1003ABJ. CABA</v>
          </cell>
          <cell r="E26" t="str">
            <v>X</v>
          </cell>
          <cell r="F26" t="str">
            <v>ABAPPRA</v>
          </cell>
          <cell r="G26" t="str">
            <v>BALACCO ALBERTO</v>
          </cell>
          <cell r="H26" t="str">
            <v>(011) 4320-5104</v>
          </cell>
          <cell r="I26" t="str">
            <v>abalacco@bancocredicoop.coop</v>
          </cell>
          <cell r="J26" t="str">
            <v>LEVIT MARIELA</v>
          </cell>
          <cell r="K26" t="str">
            <v>(011) 4320-5104</v>
          </cell>
          <cell r="L26" t="str">
            <v>mlevit@bancocredicoop.coop</v>
          </cell>
        </row>
        <row r="27">
          <cell r="A27">
            <v>26</v>
          </cell>
          <cell r="B27" t="str">
            <v>BANCO DE VALORES S.A.</v>
          </cell>
          <cell r="C27" t="str">
            <v>30-57612427-5</v>
          </cell>
          <cell r="D27" t="str">
            <v>Sarmiento 310, CABA</v>
          </cell>
          <cell r="E27" t="str">
            <v>X</v>
          </cell>
          <cell r="F27" t="str">
            <v>ADEBA</v>
          </cell>
          <cell r="G27" t="str">
            <v>GARCIA MARTA GRACIELA</v>
          </cell>
          <cell r="H27" t="str">
            <v>(011) 4323-6939</v>
          </cell>
          <cell r="I27" t="str">
            <v>mgarcia@bancodevalores.com</v>
          </cell>
          <cell r="J27" t="str">
            <v>CALLEGARI ADRIANA MARISA</v>
          </cell>
          <cell r="K27" t="str">
            <v>(011) 4323-6908</v>
          </cell>
          <cell r="L27" t="str">
            <v>acallegari@bancodevalores.com</v>
          </cell>
        </row>
        <row r="28">
          <cell r="A28">
            <v>27</v>
          </cell>
          <cell r="B28" t="str">
            <v>BANCO ROELA S.A.</v>
          </cell>
          <cell r="C28" t="str">
            <v>30-53561044-0</v>
          </cell>
          <cell r="D28" t="str">
            <v>ROSARIO DE SANTA FE 275, Córdoba</v>
          </cell>
          <cell r="E28" t="str">
            <v>X</v>
          </cell>
          <cell r="F28" t="str">
            <v>ADEBA</v>
          </cell>
          <cell r="G28" t="str">
            <v>CASTELLO OMAR RAMON</v>
          </cell>
          <cell r="H28" t="str">
            <v>(0351) 473-6140</v>
          </cell>
          <cell r="I28" t="str">
            <v>ocastello@bancoroela.com.ar</v>
          </cell>
          <cell r="J28" t="str">
            <v>BORIONI RUBEN ALFREDO</v>
          </cell>
          <cell r="K28" t="str">
            <v>(0351) 424-0777</v>
          </cell>
          <cell r="L28" t="str">
            <v>rborioni@bancoroela.com.ar</v>
          </cell>
        </row>
        <row r="29">
          <cell r="A29">
            <v>28</v>
          </cell>
          <cell r="B29" t="str">
            <v>BANCO MARIVA S.A.</v>
          </cell>
          <cell r="C29" t="str">
            <v>30-51642044-4</v>
          </cell>
          <cell r="D29" t="str">
            <v>Sarmiento 500, CABA</v>
          </cell>
          <cell r="E29" t="str">
            <v>X</v>
          </cell>
          <cell r="F29" t="str">
            <v>ADEBA</v>
          </cell>
          <cell r="G29" t="str">
            <v>COSENTINO CARLOS</v>
          </cell>
          <cell r="H29" t="str">
            <v>(011) 4321-2200</v>
          </cell>
          <cell r="I29" t="str">
            <v>cosentinoc@mariva.com.ar</v>
          </cell>
          <cell r="J29" t="str">
            <v>SCIATA OMAR EDUARDO</v>
          </cell>
          <cell r="K29" t="str">
            <v>(011) 4321-2200</v>
          </cell>
          <cell r="L29" t="str">
            <v>sciatao@mariva.com.ar</v>
          </cell>
        </row>
        <row r="30">
          <cell r="A30">
            <v>29</v>
          </cell>
          <cell r="B30" t="str">
            <v>BANCO ITAU ARGENTINA S.A.</v>
          </cell>
          <cell r="C30" t="str">
            <v>30-58018941-1</v>
          </cell>
          <cell r="D30" t="str">
            <v>Victoria Ocampo 360, CABA</v>
          </cell>
          <cell r="E30" t="str">
            <v>X</v>
          </cell>
          <cell r="F30" t="str">
            <v>ABA</v>
          </cell>
          <cell r="G30" t="str">
            <v>ELIZABETH VAL</v>
          </cell>
          <cell r="H30" t="str">
            <v>(011) 4378-8400</v>
          </cell>
          <cell r="I30" t="str">
            <v>elizabeth.val@itau.com.ar</v>
          </cell>
          <cell r="J30" t="str">
            <v>NICOLAS TALKOWSKI</v>
          </cell>
          <cell r="K30" t="str">
            <v>(011) 4378-8400</v>
          </cell>
          <cell r="L30" t="str">
            <v>nicolas.talkowski@itau.com.ar</v>
          </cell>
        </row>
        <row r="31">
          <cell r="A31">
            <v>30</v>
          </cell>
          <cell r="B31" t="str">
            <v>BANK OF AMERICA, NATIONAL ASSOCIATION</v>
          </cell>
          <cell r="C31" t="str">
            <v>30-50001350-4</v>
          </cell>
          <cell r="D31" t="str">
            <v>Teniente General Juan Domingo Perón 525, CABA</v>
          </cell>
        </row>
        <row r="32">
          <cell r="A32">
            <v>31</v>
          </cell>
          <cell r="B32" t="str">
            <v>BNP PARIBAS</v>
          </cell>
          <cell r="C32" t="str">
            <v>30-58472756-6</v>
          </cell>
          <cell r="D32" t="str">
            <v>Bouchard 547, CABA</v>
          </cell>
          <cell r="E32" t="str">
            <v>X</v>
          </cell>
        </row>
        <row r="33">
          <cell r="A33">
            <v>32</v>
          </cell>
          <cell r="B33" t="str">
            <v>BANCO PROVINCIA DE TIERRA DEL FUEGO</v>
          </cell>
          <cell r="C33" t="str">
            <v>30-57565578-1</v>
          </cell>
          <cell r="D33" t="str">
            <v>AV MAIPU 897, Usuhuaia, Tierra del Fuego</v>
          </cell>
          <cell r="F33" t="str">
            <v>ABAPPRA</v>
          </cell>
          <cell r="G33" t="str">
            <v>ACOSTA MABEL DEL ROSARIO</v>
          </cell>
          <cell r="H33" t="str">
            <v>(0290) 144-1649</v>
          </cell>
          <cell r="I33" t="str">
            <v>mabel.acosta@btf.com.ar</v>
          </cell>
          <cell r="J33" t="str">
            <v>CABRERA YAMILA HILDA</v>
          </cell>
          <cell r="K33" t="str">
            <v>(0290) 144-1649</v>
          </cell>
          <cell r="L33" t="str">
            <v>yamila.cabrera@btf.com.ar</v>
          </cell>
        </row>
        <row r="34">
          <cell r="A34">
            <v>33</v>
          </cell>
          <cell r="B34" t="str">
            <v>BANCO DE LA REPUBLICA ORIENTAL DEL URUGUAY</v>
          </cell>
          <cell r="C34" t="str">
            <v>30-58833784-3</v>
          </cell>
          <cell r="D34" t="str">
            <v>Esmeralda 111, CABA</v>
          </cell>
          <cell r="F34" t="str">
            <v>ABA</v>
          </cell>
          <cell r="G34" t="str">
            <v>ALBA MARISA TATTO MARTINEZ</v>
          </cell>
          <cell r="H34" t="str">
            <v>(011) 4132-2001</v>
          </cell>
          <cell r="I34" t="str">
            <v>marisa.tatto@brou.com.ar</v>
          </cell>
          <cell r="J34" t="str">
            <v>FABIANI CARLOS</v>
          </cell>
          <cell r="K34" t="str">
            <v>(011) 4132-2021</v>
          </cell>
          <cell r="L34" t="str">
            <v>carlos.fabiani@brou.com.ar</v>
          </cell>
        </row>
        <row r="35">
          <cell r="A35">
            <v>34</v>
          </cell>
          <cell r="B35" t="str">
            <v>BANCO SAENZ S.A.</v>
          </cell>
          <cell r="C35" t="str">
            <v>30-53467243-4</v>
          </cell>
          <cell r="D35" t="str">
            <v>Esmeralda 83, CABA</v>
          </cell>
          <cell r="E35" t="str">
            <v>X</v>
          </cell>
          <cell r="F35" t="str">
            <v>ADEBA ABE</v>
          </cell>
          <cell r="G35" t="str">
            <v>VECCHIO FERNANDO ADRIAN</v>
          </cell>
          <cell r="H35" t="str">
            <v>(011) 5279-4100</v>
          </cell>
          <cell r="I35" t="str">
            <v>usuariosfinancieros@bsaenz.com.ar</v>
          </cell>
          <cell r="J35" t="str">
            <v>FLORES RIOS ZULMA</v>
          </cell>
          <cell r="K35" t="str">
            <v>(011) 5279-4100</v>
          </cell>
          <cell r="L35" t="str">
            <v>usuariosfinancieros@bsaenz.com.ar</v>
          </cell>
        </row>
        <row r="36">
          <cell r="A36">
            <v>35</v>
          </cell>
          <cell r="B36" t="str">
            <v>BANCO MERIDIAN S.A.</v>
          </cell>
          <cell r="C36" t="str">
            <v>30-53467243-4</v>
          </cell>
          <cell r="D36" t="str">
            <v>Tucumán 821, CABA</v>
          </cell>
          <cell r="E36" t="str">
            <v>X</v>
          </cell>
          <cell r="F36" t="str">
            <v>ADEBA</v>
          </cell>
          <cell r="G36" t="str">
            <v>LEDESMA FEDERICO ARIEL</v>
          </cell>
          <cell r="H36" t="str">
            <v>(011) 5436-8500</v>
          </cell>
          <cell r="I36" t="str">
            <v>fledesma@bancomeridian.com.ar</v>
          </cell>
          <cell r="J36" t="str">
            <v>FEDERICO SEBASTIAN ANDRES</v>
          </cell>
          <cell r="K36" t="str">
            <v>(011) 5436-8500</v>
          </cell>
          <cell r="L36" t="str">
            <v>sfederico@bancomeridian.com.ar</v>
          </cell>
        </row>
        <row r="37">
          <cell r="A37">
            <v>36</v>
          </cell>
          <cell r="B37" t="str">
            <v>BANCO MACRO S.A.</v>
          </cell>
          <cell r="C37" t="str">
            <v>30-50001008-4</v>
          </cell>
          <cell r="D37" t="str">
            <v>Av. Eduardo Madero 1.182, C1106ACY, CABA</v>
          </cell>
          <cell r="E37" t="str">
            <v>X</v>
          </cell>
          <cell r="F37" t="str">
            <v>ADEBA</v>
          </cell>
          <cell r="G37" t="str">
            <v>MIROCHNIK FLAVIA VANESA</v>
          </cell>
          <cell r="H37" t="str">
            <v>(011) 5222-8839</v>
          </cell>
          <cell r="I37" t="str">
            <v>flaviamirochnik@macro.com.ar</v>
          </cell>
          <cell r="J37" t="str">
            <v>PALACIO FABIANA</v>
          </cell>
          <cell r="K37" t="str">
            <v>(011) 5222-8906</v>
          </cell>
          <cell r="L37" t="str">
            <v>fabianapalacio@macro.com.ar</v>
          </cell>
        </row>
        <row r="38">
          <cell r="A38">
            <v>37</v>
          </cell>
          <cell r="B38" t="str">
            <v>BANCO COMAFI SOCIEDAD ANONIMA</v>
          </cell>
          <cell r="C38" t="str">
            <v>30-60473101-8</v>
          </cell>
          <cell r="D38" t="str">
            <v>Avenida Presidente SAENZ PEÑA 660, Piso 3º, CABA</v>
          </cell>
          <cell r="E38" t="str">
            <v>X</v>
          </cell>
          <cell r="F38" t="str">
            <v>ADEBA</v>
          </cell>
          <cell r="G38" t="str">
            <v>DIAVORKY LAURA</v>
          </cell>
          <cell r="H38" t="str">
            <v>(011) 5559-8631</v>
          </cell>
          <cell r="I38" t="str">
            <v>laura.diavorky@comafi.com.ar</v>
          </cell>
          <cell r="J38" t="str">
            <v>MARIELA SILVIA BARCHOQUI</v>
          </cell>
          <cell r="K38" t="str">
            <v>(011) 5559-8673</v>
          </cell>
        </row>
        <row r="39">
          <cell r="A39">
            <v>38</v>
          </cell>
          <cell r="B39" t="str">
            <v>BANCO DE INVERSION Y COMERCIO EXTERIOR S</v>
          </cell>
          <cell r="C39" t="str">
            <v>30-65112908-3</v>
          </cell>
          <cell r="D39" t="str">
            <v>Bartolomé Mitre 836, Piso 4º, CABA</v>
          </cell>
          <cell r="F39" t="str">
            <v>ABAPPRA</v>
          </cell>
          <cell r="G39" t="str">
            <v>BROWN CARLOS BROWN</v>
          </cell>
          <cell r="H39" t="str">
            <v>(011) 5671-5100</v>
          </cell>
          <cell r="I39" t="str">
            <v>carlos-brown@hotmail.com</v>
          </cell>
          <cell r="J39" t="str">
            <v>TORTOSA MOJSIEJCZYK ERICA</v>
          </cell>
          <cell r="K39" t="str">
            <v>(011) 5671-5187</v>
          </cell>
          <cell r="L39" t="str">
            <v>etortosa@bice.com.ar</v>
          </cell>
        </row>
        <row r="40">
          <cell r="A40">
            <v>39</v>
          </cell>
          <cell r="B40" t="str">
            <v>BANCO PIANO S.A.</v>
          </cell>
          <cell r="C40" t="str">
            <v>30-56915176-3</v>
          </cell>
          <cell r="D40" t="str">
            <v>SAN MARTIN 347, CABA</v>
          </cell>
          <cell r="E40" t="str">
            <v>X</v>
          </cell>
          <cell r="F40" t="str">
            <v>ADEBA</v>
          </cell>
          <cell r="G40" t="str">
            <v>CARMEN CARLOS ALBERTO Jefe Depto. Asuntos Legales</v>
          </cell>
          <cell r="H40" t="str">
            <v>(011) 4321-9200</v>
          </cell>
          <cell r="I40" t="str">
            <v>carmenc@piano.com.ar</v>
          </cell>
          <cell r="J40" t="str">
            <v>ACERO GUSTAVO ADOLFO</v>
          </cell>
          <cell r="K40" t="str">
            <v>(011) 4321-9200</v>
          </cell>
          <cell r="L40" t="str">
            <v>acerog@piano.com.ar</v>
          </cell>
        </row>
        <row r="41">
          <cell r="A41">
            <v>40</v>
          </cell>
          <cell r="B41" t="str">
            <v>BANCO JULIO SOCIEDAD ANONIMA</v>
          </cell>
          <cell r="C41" t="str">
            <v>30-65744121-6</v>
          </cell>
          <cell r="D41" t="str">
            <v>25 de mayo 499, CABA</v>
          </cell>
          <cell r="E41" t="str">
            <v>X</v>
          </cell>
          <cell r="F41" t="str">
            <v>ABE</v>
          </cell>
          <cell r="G41" t="str">
            <v>BASSETTI LORENA NATALIA</v>
          </cell>
          <cell r="H41" t="str">
            <v>(0351) 351-2288</v>
          </cell>
          <cell r="I41" t="str">
            <v>gerenciageneral@bancojulio.com.ar</v>
          </cell>
          <cell r="J41" t="str">
            <v>LOMBARDO ANDREA PAULA</v>
          </cell>
          <cell r="K41" t="str">
            <v>(0351) 351-2288</v>
          </cell>
        </row>
        <row r="42">
          <cell r="A42">
            <v>41</v>
          </cell>
          <cell r="B42" t="str">
            <v>BANCO RIOJA SOCIEDAD ANONIMA UNIPERSONAL</v>
          </cell>
          <cell r="C42" t="str">
            <v>30-67185933-9</v>
          </cell>
          <cell r="D42" t="str">
            <v>Av Alem 535, Vargas, La Rioja</v>
          </cell>
          <cell r="E42" t="str">
            <v>X</v>
          </cell>
          <cell r="F42" t="str">
            <v>ABAPPRA</v>
          </cell>
          <cell r="G42" t="str">
            <v>BESTANI RICARDO ERNESTO</v>
          </cell>
          <cell r="H42" t="str">
            <v>(3804) 430-5750</v>
          </cell>
          <cell r="I42" t="str">
            <v>ricardo.bestani@bancorioja.com.ar</v>
          </cell>
          <cell r="J42" t="str">
            <v>ROSAS RUBEN DARIO</v>
          </cell>
          <cell r="K42" t="str">
            <v>(3804) 430-5750</v>
          </cell>
          <cell r="L42" t="str">
            <v>ruben.rosas@bancorioja.com.ar</v>
          </cell>
        </row>
        <row r="43">
          <cell r="A43">
            <v>42</v>
          </cell>
          <cell r="B43" t="str">
            <v>BANCO DEL SOL S.A.</v>
          </cell>
          <cell r="C43" t="str">
            <v>30-67793756-0</v>
          </cell>
          <cell r="D43" t="str">
            <v>25 de mayo 432, Piso 9º CABA</v>
          </cell>
          <cell r="E43" t="str">
            <v>X</v>
          </cell>
          <cell r="F43" t="str">
            <v>ADEBA ABE</v>
          </cell>
          <cell r="G43" t="str">
            <v>GARCIA ANIBAL RICARDO</v>
          </cell>
          <cell r="H43" t="str">
            <v>(011) 4510-9200</v>
          </cell>
          <cell r="I43" t="str">
            <v>agarcia@bdsol.com.ar</v>
          </cell>
          <cell r="J43" t="str">
            <v>Alejandro Emanuel De Dios Montiel (Legales)</v>
          </cell>
          <cell r="L43" t="str">
            <v xml:space="preserve">amontiel@bancodelsol.com   </v>
          </cell>
        </row>
        <row r="44">
          <cell r="A44">
            <v>43</v>
          </cell>
          <cell r="B44" t="str">
            <v>NUEVO BANCO DEL CHACO S. A.</v>
          </cell>
          <cell r="C44" t="str">
            <v>30-67015779-9</v>
          </cell>
          <cell r="D44" t="str">
            <v>Güemes 102 Resistencia, Provincia del Chaco</v>
          </cell>
          <cell r="E44" t="str">
            <v>X</v>
          </cell>
          <cell r="F44" t="str">
            <v>ABAPPRA</v>
          </cell>
          <cell r="G44" t="str">
            <v>LOPEZ GUSTAVO DANIEL</v>
          </cell>
          <cell r="H44" t="str">
            <v>(0362) 458-0300</v>
          </cell>
          <cell r="I44" t="str">
            <v>gustavo.lopez@nbch.com.ar</v>
          </cell>
          <cell r="J44" t="str">
            <v>MALDONADO MIGUEL ANGEL</v>
          </cell>
          <cell r="K44" t="str">
            <v>(0362) 458-0300</v>
          </cell>
          <cell r="L44" t="str">
            <v>miguel.maldonado@nbch.com.ar</v>
          </cell>
        </row>
        <row r="45">
          <cell r="A45">
            <v>44</v>
          </cell>
          <cell r="B45" t="str">
            <v>BANCO VOII S.A.</v>
          </cell>
          <cell r="C45" t="str">
            <v>30-54674163-6</v>
          </cell>
          <cell r="D45" t="str">
            <v>Sarmiento 336, 6º CABA</v>
          </cell>
          <cell r="E45" t="str">
            <v>X</v>
          </cell>
          <cell r="F45" t="str">
            <v>ABE</v>
          </cell>
          <cell r="G45" t="str">
            <v>NICOLAS BECERRA</v>
          </cell>
          <cell r="H45" t="str">
            <v>(011) 5276-1380</v>
          </cell>
          <cell r="I45" t="str">
            <v>nbecerra@voii.com.ar</v>
          </cell>
          <cell r="J45" t="str">
            <v>ALBINA ZITAROSA</v>
          </cell>
          <cell r="K45" t="str">
            <v>(011) 5276-1382</v>
          </cell>
          <cell r="L45" t="str">
            <v>azitarosa@voii.com.ar</v>
          </cell>
        </row>
        <row r="46">
          <cell r="A46">
            <v>45</v>
          </cell>
          <cell r="B46" t="str">
            <v>BANCO DE FORMOSA S.A.</v>
          </cell>
          <cell r="C46" t="str">
            <v>30-67137590-0</v>
          </cell>
          <cell r="D46" t="str">
            <v>AVDA. 25 DE MAYO 102, Piso 1º, Formosa, Provincia de Formosa</v>
          </cell>
          <cell r="F46" t="str">
            <v>ABAPPRA ABE</v>
          </cell>
          <cell r="G46" t="str">
            <v>PAZ SARAVIA MARIA BEATRIZ</v>
          </cell>
          <cell r="H46" t="str">
            <v>(0370) 442-9200</v>
          </cell>
          <cell r="I46" t="str">
            <v>beatriz.pazsaravia@bancoformosa.com.ar</v>
          </cell>
          <cell r="J46" t="str">
            <v>NIKCEVICH HORACIO ADRIAN</v>
          </cell>
          <cell r="K46" t="str">
            <v>(0370) 442-9200</v>
          </cell>
          <cell r="L46" t="str">
            <v>horacio.nikcevich@bancoformosa.com.ar</v>
          </cell>
        </row>
        <row r="47">
          <cell r="A47">
            <v>46</v>
          </cell>
          <cell r="B47" t="str">
            <v>BANCO CMF S.A.</v>
          </cell>
          <cell r="C47" t="str">
            <v>30-57661429-9</v>
          </cell>
          <cell r="D47" t="str">
            <v>Macacha GÜEMES 150, CP 1106, CABA</v>
          </cell>
          <cell r="E47" t="str">
            <v>X</v>
          </cell>
          <cell r="F47" t="str">
            <v>ADEBA</v>
          </cell>
          <cell r="G47" t="str">
            <v>SUAREZ ALVARO JOSE</v>
          </cell>
          <cell r="H47" t="str">
            <v>(011) 4318-6832</v>
          </cell>
          <cell r="I47" t="str">
            <v>asuarez@bancocmf.com.ar</v>
          </cell>
          <cell r="J47" t="str">
            <v>LLAMBI CAMPBELL ALBERTO</v>
          </cell>
          <cell r="K47" t="str">
            <v>(011) 4318-6895</v>
          </cell>
          <cell r="L47" t="str">
            <v>allambi@bancocmf.com.ar</v>
          </cell>
        </row>
        <row r="48">
          <cell r="A48">
            <v>47</v>
          </cell>
          <cell r="B48" t="str">
            <v>BANCO DE SANTIAGO DEL ESTERO S.A.</v>
          </cell>
          <cell r="C48" t="str">
            <v>33-68666464-9</v>
          </cell>
          <cell r="D48" t="str">
            <v>Av. Belgrano Sur 529, Santiago del Estero, Provincia de Santiago del estero</v>
          </cell>
          <cell r="E48" t="str">
            <v>X</v>
          </cell>
          <cell r="G48" t="str">
            <v>GELID DE GIL CLAUDIA PATRICIA</v>
          </cell>
          <cell r="H48" t="str">
            <v>(0385) 450-2371</v>
          </cell>
          <cell r="I48" t="str">
            <v>cgelid@bse.com.ar</v>
          </cell>
          <cell r="J48" t="str">
            <v>ORELLANA WALTER ARMANDO</v>
          </cell>
          <cell r="K48" t="str">
            <v>(0385) 450-2501</v>
          </cell>
          <cell r="L48" t="str">
            <v>worellana@bse.com.ar</v>
          </cell>
        </row>
        <row r="49">
          <cell r="A49">
            <v>48</v>
          </cell>
          <cell r="B49" t="str">
            <v>BANCO INDUSTRIAL S.A.</v>
          </cell>
          <cell r="C49" t="str">
            <v>33-68666464-9</v>
          </cell>
          <cell r="D49" t="str">
            <v>Sarmiento 530, CABA</v>
          </cell>
          <cell r="E49" t="str">
            <v>X</v>
          </cell>
          <cell r="F49" t="str">
            <v>ADEBA</v>
          </cell>
          <cell r="G49" t="str">
            <v>VISUARA MARIA LAURA</v>
          </cell>
          <cell r="H49" t="str">
            <v>(011) 5238-0200</v>
          </cell>
          <cell r="I49" t="str">
            <v>mvisuara@bancoindustrial.com.ar</v>
          </cell>
          <cell r="J49" t="str">
            <v>MARIANA GUERREIRO</v>
          </cell>
          <cell r="K49" t="str">
            <v>(011) 5238-0200</v>
          </cell>
          <cell r="L49" t="str">
            <v>mguerreiro@bancoindustrial.com.ar</v>
          </cell>
        </row>
        <row r="50">
          <cell r="A50">
            <v>49</v>
          </cell>
          <cell r="B50" t="str">
            <v>NUEVO BANCO DE SANTA FE SOCIEDAD ANONIMA</v>
          </cell>
          <cell r="C50" t="str">
            <v>30-69243266-1</v>
          </cell>
          <cell r="D50" t="str">
            <v>Santa Fe 2.545, Psio 2º, Santa Fe, Provincia de Santa Fe</v>
          </cell>
          <cell r="E50" t="str">
            <v>X</v>
          </cell>
          <cell r="F50" t="str">
            <v>ADEBA</v>
          </cell>
          <cell r="G50" t="str">
            <v>CALLANO ADALBERTO</v>
          </cell>
          <cell r="H50" t="str">
            <v>(0341) 429-4554</v>
          </cell>
          <cell r="I50" t="str">
            <v>callanoa@bancobsf.com.ar</v>
          </cell>
          <cell r="J50" t="str">
            <v>MARSILI ALEJANDRO DARIO</v>
          </cell>
          <cell r="K50" t="str">
            <v>(0341) 429-4528</v>
          </cell>
          <cell r="L50" t="str">
            <v>marsilia@bancobsf.com.ar</v>
          </cell>
        </row>
        <row r="51">
          <cell r="A51">
            <v>50</v>
          </cell>
          <cell r="B51" t="str">
            <v>BANCO CETELEM ARGENTINA S.A.</v>
          </cell>
          <cell r="C51" t="str">
            <v>30-69730636-2</v>
          </cell>
          <cell r="D51" t="str">
            <v>Avenida del Libertadror 767,  Piso 2º, B1638BEG, Vicente López, Provincia de Buenos Aires</v>
          </cell>
          <cell r="E51" t="str">
            <v>X</v>
          </cell>
          <cell r="F51" t="str">
            <v>ABE</v>
          </cell>
          <cell r="G51" t="str">
            <v>VIVIANA GAUNA</v>
          </cell>
          <cell r="I51" t="str">
            <v>viviana.gauna@cetelem.com.ar</v>
          </cell>
          <cell r="J51" t="str">
            <v>BATAGLIA GERMAN</v>
          </cell>
          <cell r="L51" t="str">
            <v>german.bataglia@cetelem.com.ar</v>
          </cell>
        </row>
        <row r="52">
          <cell r="A52">
            <v>51</v>
          </cell>
          <cell r="B52" t="str">
            <v>BANCO DE SERVICIOS FINANCIEROS S.A.</v>
          </cell>
          <cell r="C52" t="str">
            <v>30-69726589-5</v>
          </cell>
          <cell r="D52" t="str">
            <v>Beruti 2.915, CABA</v>
          </cell>
          <cell r="G52" t="str">
            <v>ADRIANA SOUTO</v>
          </cell>
          <cell r="I52" t="str">
            <v>adriana_souto@carrefour.com</v>
          </cell>
          <cell r="J52" t="str">
            <v>EDUARDO EZEQUIEL FLURES</v>
          </cell>
          <cell r="L52" t="str">
            <v>eduardo_flures@carrefour.com</v>
          </cell>
        </row>
        <row r="53">
          <cell r="A53">
            <v>52</v>
          </cell>
          <cell r="B53" t="str">
            <v>BANCO BRADESCO ARGENTINA S.A.U.</v>
          </cell>
          <cell r="C53" t="str">
            <v>30-70125555-7</v>
          </cell>
          <cell r="D53" t="str">
            <v>Juana Manso 555, CABA</v>
          </cell>
          <cell r="E53" t="str">
            <v>X</v>
          </cell>
          <cell r="F53" t="str">
            <v>ABA</v>
          </cell>
        </row>
        <row r="54">
          <cell r="A54">
            <v>53</v>
          </cell>
          <cell r="B54" t="str">
            <v>BANCO DE SERVICIOS Y TRANSACCIONES S.A. BST</v>
          </cell>
          <cell r="C54" t="str">
            <v>30-70496099-5</v>
          </cell>
          <cell r="D54" t="str">
            <v>Corrientes 1.174, C1043AAY, CABA</v>
          </cell>
          <cell r="E54" t="str">
            <v>X</v>
          </cell>
          <cell r="F54" t="str">
            <v>ADEBA ABE</v>
          </cell>
          <cell r="G54" t="str">
            <v>TAUIL ALICIA</v>
          </cell>
          <cell r="H54" t="str">
            <v>(011) 5235-2888</v>
          </cell>
          <cell r="I54" t="str">
            <v>reclamos@bst.com.ar</v>
          </cell>
          <cell r="J54" t="str">
            <v>MIRO CLAUDIO ANIBAL</v>
          </cell>
          <cell r="K54" t="str">
            <v>(011) 5235-2888</v>
          </cell>
        </row>
        <row r="55">
          <cell r="A55">
            <v>54</v>
          </cell>
          <cell r="B55" t="str">
            <v>RCI BANQUE S.A.</v>
          </cell>
          <cell r="C55" t="str">
            <v>30-70710834-3</v>
          </cell>
          <cell r="D55" t="str">
            <v>FRAY S. DE ORO 1.744, CABA</v>
          </cell>
        </row>
        <row r="56">
          <cell r="A56">
            <v>55</v>
          </cell>
          <cell r="B56" t="str">
            <v>BACS BANCO DE CREDITO Y SECURITIZACION S. A.</v>
          </cell>
          <cell r="C56" t="str">
            <v>30-70722741-5</v>
          </cell>
          <cell r="D56" t="str">
            <v>Tucumán 1, piso 19ª, "A", CABA</v>
          </cell>
          <cell r="E56" t="str">
            <v>X</v>
          </cell>
          <cell r="F56" t="str">
            <v>ABE</v>
          </cell>
          <cell r="G56" t="str">
            <v>LUDI ERIKA DAFNE</v>
          </cell>
          <cell r="H56" t="str">
            <v>(011) 4329-4209</v>
          </cell>
          <cell r="I56" t="str">
            <v>eludi@bacs.com.ar</v>
          </cell>
          <cell r="J56" t="str">
            <v>DE BENEDICTIS MARIO</v>
          </cell>
          <cell r="K56" t="str">
            <v>(011) 4329-4200</v>
          </cell>
          <cell r="L56" t="str">
            <v>mdebenedictis@bacs.com.ar</v>
          </cell>
        </row>
        <row r="57">
          <cell r="A57">
            <v>56</v>
          </cell>
          <cell r="B57" t="str">
            <v>BANCO MASVENTAS S.A.</v>
          </cell>
          <cell r="C57" t="str">
            <v>30-54061826-3</v>
          </cell>
          <cell r="D57" t="str">
            <v>España 610, Salta, Provincia de Salta</v>
          </cell>
          <cell r="E57" t="str">
            <v>X</v>
          </cell>
          <cell r="F57" t="str">
            <v>ABE</v>
          </cell>
          <cell r="G57" t="str">
            <v>SCIATA OMAR EDUARDO</v>
          </cell>
          <cell r="H57" t="str">
            <v>(011) 4321-2200</v>
          </cell>
          <cell r="I57" t="str">
            <v>sciatao@mariva.com.ar</v>
          </cell>
          <cell r="J57" t="str">
            <v>ARANCIBIA GLORIA BEATRIZ</v>
          </cell>
          <cell r="K57" t="str">
            <v>(0387) 426-8200</v>
          </cell>
          <cell r="L57" t="str">
            <v>garancibia@bancomasventas.com.ar</v>
          </cell>
        </row>
        <row r="58">
          <cell r="A58">
            <v>57</v>
          </cell>
          <cell r="B58" t="str">
            <v>WILOBANK S.A.</v>
          </cell>
          <cell r="C58" t="str">
            <v>30-71565463-2</v>
          </cell>
          <cell r="D58" t="str">
            <v>Bompland 1.745, CABA</v>
          </cell>
          <cell r="F58" t="str">
            <v>ADEBA</v>
          </cell>
          <cell r="G58" t="str">
            <v>EUGENIO DAMIAN OTAEGUI</v>
          </cell>
          <cell r="H58" t="str">
            <v>(011) 4899-6762</v>
          </cell>
          <cell r="I58" t="str">
            <v>damian.otaegui@wilobank.com</v>
          </cell>
          <cell r="J58" t="str">
            <v>DALMA ROBLES</v>
          </cell>
          <cell r="K58" t="str">
            <v>(011) 4899-6873</v>
          </cell>
          <cell r="L58" t="str">
            <v>dalma.robles@wilobank.com</v>
          </cell>
        </row>
        <row r="59">
          <cell r="A59">
            <v>58</v>
          </cell>
          <cell r="B59" t="str">
            <v>NUEVO BANCO DE ENTRE RÍOS S.A.</v>
          </cell>
          <cell r="C59" t="str">
            <v>33-70799551-9</v>
          </cell>
          <cell r="D59" t="str">
            <v>Montecaseros 128, Paraná, Provincia de Entre Ríos</v>
          </cell>
          <cell r="E59" t="str">
            <v>X</v>
          </cell>
          <cell r="F59" t="str">
            <v>ADEBA</v>
          </cell>
          <cell r="G59" t="str">
            <v>LINCE JORGE CESAR</v>
          </cell>
          <cell r="H59" t="str">
            <v>(0343) 420-1428</v>
          </cell>
          <cell r="I59" t="str">
            <v>jorge.lince@bancoentrerios.com.ar</v>
          </cell>
          <cell r="J59" t="str">
            <v>VENTURINI MIGUEL ERNESTO</v>
          </cell>
          <cell r="K59" t="str">
            <v>(0343) 420-1249</v>
          </cell>
          <cell r="L59" t="str">
            <v>ernesto.venturini@bancoentrerios.com.ar</v>
          </cell>
        </row>
        <row r="60">
          <cell r="A60">
            <v>59</v>
          </cell>
          <cell r="B60" t="str">
            <v>BANCO COLUMBIA S.A.</v>
          </cell>
          <cell r="C60" t="str">
            <v>30-51763749-8</v>
          </cell>
          <cell r="D60" t="str">
            <v>Teniente General Juan Domingo Perón 350, CABA</v>
          </cell>
          <cell r="E60" t="str">
            <v>X</v>
          </cell>
          <cell r="F60" t="str">
            <v>ABE</v>
          </cell>
          <cell r="G60" t="str">
            <v>DE PAZ TOMAS</v>
          </cell>
          <cell r="H60" t="str">
            <v>(011) 4349-0300</v>
          </cell>
          <cell r="I60" t="str">
            <v>responsablesdeatencion@bancocolumbia.com.ar</v>
          </cell>
          <cell r="J60" t="str">
            <v>GONZALEZ MARIANA LIS</v>
          </cell>
          <cell r="K60" t="str">
            <v>(011) 4349-0300</v>
          </cell>
          <cell r="L60" t="str">
            <v>responsablesdeatencion@bancocolumbia.com.ar</v>
          </cell>
        </row>
        <row r="61">
          <cell r="A61">
            <v>60</v>
          </cell>
          <cell r="B61" t="str">
            <v>BANCO BICA S.A.</v>
          </cell>
          <cell r="C61" t="str">
            <v>30-71233123-9</v>
          </cell>
          <cell r="D61" t="str">
            <v>25 DE MAYO 1.774, Santo Tomé, CP 3016, Provincia de Santa Fe</v>
          </cell>
          <cell r="E61" t="str">
            <v>X</v>
          </cell>
          <cell r="F61" t="str">
            <v>ABAPPRA</v>
          </cell>
          <cell r="G61" t="str">
            <v>VIDELA JORGELINA ILEANA</v>
          </cell>
          <cell r="H61" t="str">
            <v>(0342) 450-2093</v>
          </cell>
          <cell r="I61" t="str">
            <v>jvidela@bancobica.com.ar</v>
          </cell>
          <cell r="J61" t="str">
            <v>WLASENKOV LAURA</v>
          </cell>
          <cell r="K61">
            <v>114328429</v>
          </cell>
          <cell r="L61" t="str">
            <v>lwlasenkov@bancobica.com.ar</v>
          </cell>
        </row>
        <row r="62">
          <cell r="A62">
            <v>61</v>
          </cell>
          <cell r="B62" t="str">
            <v>BANCO COINAG S.A.</v>
          </cell>
          <cell r="C62" t="str">
            <v>30-71419596-0</v>
          </cell>
          <cell r="D62" t="str">
            <v>Mitre 602, Rosario, Provincia de Santa Fé</v>
          </cell>
          <cell r="F62" t="str">
            <v>ABAPPRA</v>
          </cell>
          <cell r="G62" t="str">
            <v>FABRE MAYRA</v>
          </cell>
          <cell r="H62" t="str">
            <v>(0341) 422-9050</v>
          </cell>
          <cell r="I62" t="str">
            <v>mfabre@bancocoinag.com</v>
          </cell>
          <cell r="J62" t="str">
            <v>MEROI CELINA ANDREA</v>
          </cell>
          <cell r="K62" t="str">
            <v>(0341) 422-9000</v>
          </cell>
          <cell r="L62" t="str">
            <v>cmeroi@bancocoinag.com</v>
          </cell>
        </row>
        <row r="63">
          <cell r="A63">
            <v>62</v>
          </cell>
          <cell r="B63" t="str">
            <v>BANCO DE COMERCIO S.A.</v>
          </cell>
          <cell r="C63" t="str">
            <v>30-54203363-7</v>
          </cell>
          <cell r="D63" t="str">
            <v>Sarmiento 356, CABA</v>
          </cell>
          <cell r="E63" t="str">
            <v>X</v>
          </cell>
          <cell r="F63" t="str">
            <v>ABE</v>
          </cell>
          <cell r="G63" t="str">
            <v>BLANCO MARIA CRISTINA</v>
          </cell>
          <cell r="H63" t="str">
            <v>(011) 5554-5807</v>
          </cell>
          <cell r="I63" t="str">
            <v>cristina.blanco@bancodecomercio.com.ar</v>
          </cell>
          <cell r="J63" t="str">
            <v>OJEDA JORGE OMAR</v>
          </cell>
          <cell r="K63" t="str">
            <v>(011) 5554-5806</v>
          </cell>
          <cell r="L63" t="str">
            <v>jorge.ojeda@bancodecomercio.com.ar</v>
          </cell>
        </row>
        <row r="64">
          <cell r="A64">
            <v>63</v>
          </cell>
          <cell r="B64" t="str">
            <v>BANCO SUCREDITO REGIONAL S.A.U.</v>
          </cell>
          <cell r="C64" t="str">
            <v>30-71609033-3</v>
          </cell>
          <cell r="D64" t="str">
            <v>SAN MARTIN 836, San Miguel del Tucumán, Provincia de Tucumán</v>
          </cell>
          <cell r="F64" t="str">
            <v>ABAPPRA ABE</v>
          </cell>
          <cell r="G64" t="str">
            <v>CLAUDIO SEBASTIAN BARILARI</v>
          </cell>
          <cell r="H64" t="str">
            <v>(0381) 422-3612</v>
          </cell>
          <cell r="I64" t="str">
            <v>cbarilari@bancosucredito.com.ar</v>
          </cell>
          <cell r="J64" t="str">
            <v>MARIA LAURA COVELLO</v>
          </cell>
          <cell r="K64" t="str">
            <v>(0381) 422-3612</v>
          </cell>
          <cell r="L64" t="str">
            <v>lcovello@bancosucredito.com.ar</v>
          </cell>
        </row>
        <row r="65">
          <cell r="A65">
            <v>64</v>
          </cell>
          <cell r="B65" t="str">
            <v>BANCO DINO S.A.</v>
          </cell>
          <cell r="C65" t="str">
            <v>30-71259240-7</v>
          </cell>
          <cell r="D65" t="str">
            <v>RODRIGUEZ DEL BUSTO 4.086, Córdoba, Provincia de Córdoba</v>
          </cell>
          <cell r="E65" t="str">
            <v>X</v>
          </cell>
          <cell r="F65" t="str">
            <v>ABE</v>
          </cell>
          <cell r="G65" t="str">
            <v>APARICIO CECILIA</v>
          </cell>
          <cell r="H65" t="str">
            <v>(3515) 549-6000</v>
          </cell>
          <cell r="I65" t="str">
            <v>cecilia.aparicio@bancodino.com</v>
          </cell>
        </row>
        <row r="66">
          <cell r="A66">
            <v>64</v>
          </cell>
          <cell r="B66" t="str">
            <v>BANK OF CHINA LIMITED SUCURSAL BUENOS AIRES</v>
          </cell>
          <cell r="C66" t="str">
            <v>30-71639545-2</v>
          </cell>
          <cell r="D66" t="str">
            <v>Juana Manso 999, CABA</v>
          </cell>
          <cell r="F66" t="str">
            <v>ABA</v>
          </cell>
          <cell r="G66" t="str">
            <v>NA LIN</v>
          </cell>
          <cell r="H66" t="str">
            <v>(011) 5439-5678</v>
          </cell>
          <cell r="I66" t="str">
            <v>lna@ar.bocusa.com</v>
          </cell>
          <cell r="J66" t="str">
            <v>RABBETTS ALEJANDRA VIVIANA</v>
          </cell>
          <cell r="K66" t="str">
            <v>(011) 5439-5557</v>
          </cell>
          <cell r="L66" t="str">
            <v>arabbetts@ar.bocusa.com</v>
          </cell>
        </row>
        <row r="67">
          <cell r="A67">
            <v>65.2</v>
          </cell>
          <cell r="B67" t="str">
            <v>BCRA - Banco Central de la República Argentina</v>
          </cell>
          <cell r="C67" t="str">
            <v>30-50001132-2</v>
          </cell>
          <cell r="D67" t="str">
            <v>Reconquista 266 CABA C1003ABF</v>
          </cell>
          <cell r="G67" t="str">
            <v>Gerencia Administrativa Judicial</v>
          </cell>
          <cell r="H67" t="str">
            <v>0800 999 6663</v>
          </cell>
          <cell r="I67" t="str">
            <v>notificacionersbcra@bcra.gob.ar</v>
          </cell>
          <cell r="K67" t="str">
            <v xml:space="preserve">4348-3500 int </v>
          </cell>
        </row>
        <row r="68">
          <cell r="A68">
            <v>66</v>
          </cell>
          <cell r="B68" t="str">
            <v>FORD CREDIT COMPAÑIA FINANCIERA S.A.</v>
          </cell>
          <cell r="C68" t="str">
            <v>30-71639545-2</v>
          </cell>
          <cell r="D68" t="str">
            <v xml:space="preserve">Avenida Henry Ford 3.292, Pacheco PBA - Provincia de Buenos Aires </v>
          </cell>
        </row>
        <row r="69">
          <cell r="A69">
            <v>66.8</v>
          </cell>
          <cell r="B69" t="str">
            <v>COMPAÑIA FINANCIERA ARGENTINA S.A.</v>
          </cell>
          <cell r="C69" t="str">
            <v>30-53800640-4</v>
          </cell>
          <cell r="D69" t="str">
            <v>Paseo Colón 746, Piso 4º, CABA</v>
          </cell>
          <cell r="E69" t="str">
            <v>X</v>
          </cell>
          <cell r="F69" t="str">
            <v>ABE</v>
          </cell>
          <cell r="G69" t="str">
            <v>ULLUA DANIELA NOEMI</v>
          </cell>
          <cell r="H69" t="str">
            <v>(011) 4324-4698</v>
          </cell>
          <cell r="I69" t="str">
            <v>daniela.ullua@efectivosi.com.ar</v>
          </cell>
          <cell r="J69" t="str">
            <v>REGUEIRA SILVANA</v>
          </cell>
          <cell r="K69" t="str">
            <v>(011) 4348-9929</v>
          </cell>
          <cell r="L69" t="str">
            <v>silvana.regueira@efectivosi.com.ar</v>
          </cell>
        </row>
        <row r="70">
          <cell r="A70">
            <v>67.599999999999994</v>
          </cell>
          <cell r="B70" t="str">
            <v>VOLKSWAGEN FINANCIAL SERVICES COMPAÑIA FINANCIERA</v>
          </cell>
          <cell r="C70" t="str">
            <v>30-68241957-8</v>
          </cell>
          <cell r="D70" t="str">
            <v>Av. Córdoba 111, 30ª, CABA, C1054AAA</v>
          </cell>
          <cell r="G70" t="str">
            <v>ROBERTO CARLOS PACIFICO</v>
          </cell>
          <cell r="H70" t="str">
            <v>(011) 5650-9679</v>
          </cell>
          <cell r="I70" t="str">
            <v>roberto.pacifico@vwfs.com.ar</v>
          </cell>
          <cell r="J70" t="str">
            <v>FERNANDA SUAREZ ALVAREZ</v>
          </cell>
          <cell r="K70" t="str">
            <v>(011) 5650-9688</v>
          </cell>
          <cell r="L70" t="str">
            <v>fernanda.suarez.alvarez@vwfs.com.ar</v>
          </cell>
        </row>
        <row r="71">
          <cell r="A71">
            <v>68.400000000000006</v>
          </cell>
          <cell r="B71" t="str">
            <v>CORDIAL COMPAÑÍA FINANCIERA S.A.</v>
          </cell>
          <cell r="C71" t="str">
            <v>30-70181085-2</v>
          </cell>
          <cell r="D71" t="str">
            <v>Juan Bautista de LaSalle 653, B1642, San Isidro, Provincia de Buenos Aires</v>
          </cell>
          <cell r="E71" t="str">
            <v>X</v>
          </cell>
          <cell r="F71" t="str">
            <v>ABE</v>
          </cell>
          <cell r="G71" t="str">
            <v>SEBELE NANCY</v>
          </cell>
          <cell r="H71" t="str">
            <v>(011) 4104-9543</v>
          </cell>
          <cell r="I71" t="str">
            <v>nancy.sebele@cordialfinanciera.com.ar</v>
          </cell>
          <cell r="J71" t="str">
            <v>JAUREGUI LORDA MARTIN</v>
          </cell>
          <cell r="K71" t="str">
            <v>(011) 4104-9524</v>
          </cell>
          <cell r="L71" t="str">
            <v>martin.jauregui@cordialfinanciera.com.ar</v>
          </cell>
        </row>
        <row r="72">
          <cell r="A72">
            <v>69.2</v>
          </cell>
          <cell r="B72" t="str">
            <v>FCA COMPAÑIA FINANCIERA S.A.</v>
          </cell>
          <cell r="C72" t="str">
            <v>30-68245096-3</v>
          </cell>
          <cell r="D72" t="str">
            <v>DELLA PAOLERA CA 297 Piso 25º, CABA</v>
          </cell>
          <cell r="G72" t="str">
            <v>ALVAREZ CRISTIAN</v>
          </cell>
          <cell r="H72" t="str">
            <v>(011) 4130-5529</v>
          </cell>
          <cell r="I72" t="str">
            <v>cristian.alvarez@fcagroup.com</v>
          </cell>
          <cell r="J72" t="str">
            <v>LENTINI ORDOQUI EMILIO</v>
          </cell>
          <cell r="K72" t="str">
            <v>(011) 4130-5595</v>
          </cell>
          <cell r="L72" t="str">
            <v>emilio.lentini@fcagroup.com</v>
          </cell>
        </row>
        <row r="73">
          <cell r="A73">
            <v>70</v>
          </cell>
          <cell r="B73" t="str">
            <v>GPAT COMPAÑIA FINANCIERA S.A.U.</v>
          </cell>
          <cell r="C73" t="str">
            <v>30-67856482-2</v>
          </cell>
          <cell r="D73" t="str">
            <v>Teniente General Juan Domingo Perón 466, Piso 2º, CABA</v>
          </cell>
          <cell r="G73" t="str">
            <v>LOPEZ GUSTAVO EDUARDO</v>
          </cell>
          <cell r="H73" t="str">
            <v>(011) 4317-1959</v>
          </cell>
          <cell r="I73" t="str">
            <v>gelopez@gpat.com.ar</v>
          </cell>
          <cell r="J73" t="str">
            <v>HERMO ADRIAN</v>
          </cell>
          <cell r="K73" t="str">
            <v>(011) 4317-1915</v>
          </cell>
          <cell r="L73" t="str">
            <v>ahermo@gpat.com.ar</v>
          </cell>
        </row>
        <row r="74">
          <cell r="A74">
            <v>70.8</v>
          </cell>
          <cell r="B74" t="str">
            <v>MERCEDES-BENZ COMPAÑÍA FINANCIERA ARGENTINA</v>
          </cell>
          <cell r="C74" t="str">
            <v>30-70700229-4</v>
          </cell>
          <cell r="D74" t="str">
            <v xml:space="preserve">SARGENTO CABRAL 3.770, Piso 1º, Munro, Provincia de Buenos Aires </v>
          </cell>
          <cell r="G74" t="str">
            <v>VIDAL PABLO JAVIER GUSTAVO</v>
          </cell>
          <cell r="H74" t="str">
            <v>(011) 4808-8951</v>
          </cell>
          <cell r="I74" t="str">
            <v>pablo.vidal@daimler.com</v>
          </cell>
          <cell r="J74" t="str">
            <v>MOBILIA LUIS JUAN</v>
          </cell>
          <cell r="K74" t="str">
            <v>(011) 4808-8949</v>
          </cell>
          <cell r="L74" t="str">
            <v>luis.mobilia@daimler.com</v>
          </cell>
        </row>
        <row r="75">
          <cell r="A75">
            <v>71.599999999999994</v>
          </cell>
          <cell r="B75" t="str">
            <v>ROMBO COMPAÑÍA FINANCIERA S.A.</v>
          </cell>
          <cell r="C75" t="str">
            <v>33-70712490-9</v>
          </cell>
          <cell r="D75" t="str">
            <v>FRAY S. DE ORO 1.744, CABA</v>
          </cell>
          <cell r="G75" t="str">
            <v>FERNANDEZ EDUARDO ANTONIO</v>
          </cell>
          <cell r="H75" t="str">
            <v>(011) 4778-2000</v>
          </cell>
          <cell r="I75" t="str">
            <v>eduardo.fernandez@renaultcredit.com.ar</v>
          </cell>
          <cell r="J75" t="str">
            <v>GUIDO ELIZABETH SILVIA GRACIANA</v>
          </cell>
          <cell r="K75" t="str">
            <v>(011) 4778-2000</v>
          </cell>
          <cell r="L75" t="str">
            <v>elizabeth.guido@renaultcredit.com.ar</v>
          </cell>
        </row>
        <row r="76">
          <cell r="A76">
            <v>72.400000000000006</v>
          </cell>
          <cell r="B76" t="str">
            <v>JOHN DEERE CREDIT COMPAÑÍA FINANCIERA S.A.</v>
          </cell>
          <cell r="C76" t="str">
            <v>30-70702485-9</v>
          </cell>
          <cell r="D76" t="str">
            <v>JUAN ORSETTI 481, Granadero Baigorria, Santa fe</v>
          </cell>
        </row>
        <row r="77">
          <cell r="A77">
            <v>73.2</v>
          </cell>
          <cell r="B77" t="str">
            <v>PSA FINANCE ARGENTINA COMPAÑÍA FINANCIERA</v>
          </cell>
          <cell r="C77" t="str">
            <v>30-70784736-7</v>
          </cell>
          <cell r="D77" t="str">
            <v>Maipú 942, CABA</v>
          </cell>
          <cell r="E77" t="str">
            <v>X</v>
          </cell>
          <cell r="G77" t="str">
            <v>FEDERICO MARIA PELISSIE DU RAUSAS</v>
          </cell>
          <cell r="H77" t="str">
            <v>(011) 4734-3435</v>
          </cell>
          <cell r="I77" t="str">
            <v>federico.pelissie@mpsa.com</v>
          </cell>
          <cell r="J77" t="str">
            <v>JUAN MIGUEL SAED</v>
          </cell>
          <cell r="K77" t="str">
            <v>(011) 4131-6311</v>
          </cell>
          <cell r="L77" t="str">
            <v>juanmiguel.saed@mpsa.com</v>
          </cell>
        </row>
        <row r="78">
          <cell r="A78">
            <v>74</v>
          </cell>
          <cell r="B78" t="str">
            <v>TOYOTA COMPAÑÍA FINANCIERA DE ARGENTINA</v>
          </cell>
          <cell r="C78" t="str">
            <v>30-70900042-6</v>
          </cell>
          <cell r="D78" t="str">
            <v>Avenida del Libertador 334, Piso 2º, B1688BEP,Vicente López, Provincia de Buenos Aires</v>
          </cell>
          <cell r="G78" t="str">
            <v>PATERNO EDGARDO</v>
          </cell>
          <cell r="H78" t="str">
            <v>(011) 6090-7903</v>
          </cell>
          <cell r="I78" t="str">
            <v>epaterno@toyotacfa.com.ar</v>
          </cell>
        </row>
        <row r="79">
          <cell r="A79">
            <v>74.8</v>
          </cell>
          <cell r="B79" t="str">
            <v>MONTEMAR COMPAÑIA FINANCIERA S.A.</v>
          </cell>
          <cell r="C79" t="str">
            <v>30-58138551-6</v>
          </cell>
          <cell r="D79" t="str">
            <v>SAN MARTIN 1152, Mendoza</v>
          </cell>
          <cell r="E79" t="str">
            <v>X</v>
          </cell>
          <cell r="F79" t="str">
            <v>ABE</v>
          </cell>
          <cell r="G79" t="str">
            <v>TARIFA FABIANA</v>
          </cell>
          <cell r="H79" t="str">
            <v>(0261) 449-4525</v>
          </cell>
          <cell r="I79" t="str">
            <v>fabiana.tarifa@montemarciafin.com.ar</v>
          </cell>
          <cell r="J79" t="str">
            <v>LEDESMA JORGE LUIS</v>
          </cell>
          <cell r="K79" t="str">
            <v>(0261) 449-4525</v>
          </cell>
          <cell r="L79" t="str">
            <v>jorge.ledesma@montemarciafin.com.ar</v>
          </cell>
        </row>
        <row r="80">
          <cell r="A80">
            <v>75.599999999999994</v>
          </cell>
          <cell r="B80" t="str">
            <v>TRANSATLANTICA COMPAÑIA FINANCIERA S.A.</v>
          </cell>
          <cell r="C80" t="str">
            <v>30-62828435-7</v>
          </cell>
          <cell r="D80" t="str">
            <v>Maipú 272, CABA</v>
          </cell>
          <cell r="G80" t="str">
            <v>SCALDAFERRI GABRIELA LAURA</v>
          </cell>
          <cell r="H80" t="str">
            <v>(011) 5217-2900</v>
          </cell>
          <cell r="I80" t="str">
            <v>atencionclientes1@tsaciafinanciera.com.ar</v>
          </cell>
          <cell r="J80" t="str">
            <v>DI TROLIO VANESA CARLA</v>
          </cell>
          <cell r="K80" t="str">
            <v>(011) 5217-2900</v>
          </cell>
          <cell r="L80" t="str">
            <v>atencionclientes2@tsaciafinanciera.com.ar</v>
          </cell>
        </row>
        <row r="81">
          <cell r="A81">
            <v>76.400000000000006</v>
          </cell>
          <cell r="B81" t="str">
            <v>CREDITO REGIONAL COMPAÑIA FINANCIERA S.A</v>
          </cell>
          <cell r="C81" t="str">
            <v>30-71622694-4</v>
          </cell>
          <cell r="D81" t="str">
            <v>Calle 99 (Ex - Cuenca) N° 456, B1672AHI, Villa Lynch, San Martín, Provincia de Buenos Aires</v>
          </cell>
          <cell r="E81" t="str">
            <v>X</v>
          </cell>
          <cell r="F81" t="str">
            <v>ABE</v>
          </cell>
          <cell r="G81" t="str">
            <v>MEANA JUSTO JOSE</v>
          </cell>
          <cell r="H81" t="str">
            <v>(011) 4724-9100</v>
          </cell>
          <cell r="I81" t="str">
            <v>jmeana@creditoregional.com.ar</v>
          </cell>
          <cell r="J81" t="str">
            <v>ALFREDI MICAELA SOLEDAD</v>
          </cell>
          <cell r="K81" t="str">
            <v>(011) 4724-9100</v>
          </cell>
          <cell r="L81" t="str">
            <v>malfredi@creditoregional.com.ar</v>
          </cell>
        </row>
        <row r="82">
          <cell r="A82">
            <v>77.2</v>
          </cell>
          <cell r="B82" t="str">
            <v>Banco del Tucumán</v>
          </cell>
          <cell r="C82" t="str">
            <v>30-51794820-5</v>
          </cell>
          <cell r="D82" t="str">
            <v>San Martín 721, San Miguel del Tucumán, Provincia de Tucumán</v>
          </cell>
          <cell r="E82" t="str">
            <v>X</v>
          </cell>
          <cell r="G82" t="str">
            <v>HERNANDEZ VALERIA CAROLINA</v>
          </cell>
          <cell r="H82" t="str">
            <v>(3515) 549-6000</v>
          </cell>
          <cell r="I82" t="str">
            <v>carolina.hernandez@finandino.com.ar</v>
          </cell>
          <cell r="J82" t="str">
            <v>APARICIO CECILIA</v>
          </cell>
          <cell r="K82" t="str">
            <v>(3515) 549-6000</v>
          </cell>
          <cell r="L82" t="str">
            <v>maria.aparicio@finandino.com.ar</v>
          </cell>
        </row>
        <row r="83">
          <cell r="A83">
            <v>78</v>
          </cell>
          <cell r="B83" t="str">
            <v>Banco Finansur S. A.</v>
          </cell>
          <cell r="E83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CA144"/>
  <sheetViews>
    <sheetView tabSelected="1" workbookViewId="0">
      <selection activeCell="C21" sqref="C21"/>
    </sheetView>
  </sheetViews>
  <sheetFormatPr baseColWidth="10" defaultRowHeight="14.25" x14ac:dyDescent="0.2"/>
  <cols>
    <col min="1" max="1" width="33.625" style="10" customWidth="1"/>
    <col min="2" max="2" width="43" style="10" customWidth="1"/>
    <col min="3" max="3" width="40" style="10" customWidth="1"/>
    <col min="4" max="4" width="27.875" style="10" customWidth="1"/>
    <col min="5" max="5" width="11" style="10"/>
    <col min="6" max="6" width="30" style="10" customWidth="1"/>
    <col min="7" max="11" width="11" style="10"/>
    <col min="12" max="12" width="18.5" style="10" customWidth="1"/>
    <col min="13" max="16" width="11" style="10"/>
    <col min="17" max="18" width="6.875" style="10" customWidth="1"/>
    <col min="19" max="19" width="53.875" style="10" customWidth="1"/>
    <col min="20" max="20" width="6.375" style="10" customWidth="1"/>
    <col min="21" max="21" width="58.125" style="10" customWidth="1"/>
    <col min="22" max="22" width="11" style="10"/>
    <col min="23" max="23" width="51.75" style="10" customWidth="1"/>
    <col min="24" max="16384" width="11" style="10"/>
  </cols>
  <sheetData>
    <row r="1" spans="1:79" ht="78" customHeight="1" x14ac:dyDescent="0.25">
      <c r="A1" s="80"/>
      <c r="B1" s="80"/>
      <c r="C1" s="80"/>
      <c r="D1" s="39"/>
      <c r="E1" s="9"/>
      <c r="F1" s="9"/>
      <c r="G1" s="9"/>
      <c r="H1" s="9"/>
      <c r="I1" s="9"/>
      <c r="J1" s="9" t="s">
        <v>9</v>
      </c>
      <c r="K1" s="9"/>
      <c r="L1" s="9"/>
      <c r="M1" s="9"/>
      <c r="N1" s="9"/>
      <c r="O1" s="59">
        <v>3</v>
      </c>
      <c r="P1" s="16"/>
      <c r="Q1" s="60" t="s">
        <v>67</v>
      </c>
      <c r="R1" s="60"/>
      <c r="S1" s="60" t="s">
        <v>68</v>
      </c>
      <c r="T1" s="60" t="s">
        <v>67</v>
      </c>
      <c r="U1" s="60" t="s">
        <v>96</v>
      </c>
      <c r="V1" s="60" t="s">
        <v>67</v>
      </c>
      <c r="W1" s="60" t="s">
        <v>96</v>
      </c>
      <c r="X1" s="9"/>
      <c r="Y1" s="9"/>
      <c r="Z1" s="9"/>
      <c r="AA1" s="9"/>
      <c r="AB1" s="9"/>
      <c r="AC1" s="9"/>
      <c r="AD1" s="9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</row>
    <row r="2" spans="1:79" ht="18.75" thickBot="1" x14ac:dyDescent="0.3">
      <c r="A2" s="11" t="s">
        <v>8</v>
      </c>
      <c r="B2" s="12"/>
      <c r="C2" s="35"/>
      <c r="D2" s="9"/>
      <c r="E2" s="9" t="s">
        <v>12</v>
      </c>
      <c r="F2" s="9"/>
      <c r="G2" s="59">
        <v>1</v>
      </c>
      <c r="H2" s="16" t="s">
        <v>169</v>
      </c>
      <c r="I2" s="9" t="s">
        <v>113</v>
      </c>
      <c r="J2" s="9" t="s">
        <v>170</v>
      </c>
      <c r="K2" s="9" t="s">
        <v>11</v>
      </c>
      <c r="L2" s="9" t="s">
        <v>12</v>
      </c>
      <c r="M2" s="9" t="s">
        <v>40</v>
      </c>
      <c r="N2" s="9" t="s">
        <v>43</v>
      </c>
      <c r="O2" s="59">
        <v>1</v>
      </c>
      <c r="P2" s="9">
        <v>1</v>
      </c>
      <c r="Q2" s="61">
        <v>1</v>
      </c>
      <c r="R2" s="61">
        <v>1</v>
      </c>
      <c r="S2" s="72" t="s">
        <v>250</v>
      </c>
      <c r="T2" s="59">
        <v>1</v>
      </c>
      <c r="U2" s="9" t="s">
        <v>73</v>
      </c>
      <c r="V2" s="62">
        <v>1</v>
      </c>
      <c r="W2" s="9" t="s">
        <v>73</v>
      </c>
      <c r="X2" s="9"/>
      <c r="Y2" s="9"/>
      <c r="Z2" s="9"/>
      <c r="AA2" s="9"/>
      <c r="AB2" s="9"/>
      <c r="AC2" s="9"/>
      <c r="AD2" s="9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</row>
    <row r="3" spans="1:79" ht="18.75" thickBot="1" x14ac:dyDescent="0.3">
      <c r="A3" s="11" t="s">
        <v>62</v>
      </c>
      <c r="B3" s="12"/>
      <c r="C3" s="13"/>
      <c r="D3" s="9"/>
      <c r="E3" s="9" t="s">
        <v>13</v>
      </c>
      <c r="F3" s="9"/>
      <c r="G3" s="59">
        <v>2</v>
      </c>
      <c r="H3" s="9" t="s">
        <v>14</v>
      </c>
      <c r="I3" s="9" t="s">
        <v>116</v>
      </c>
      <c r="J3" s="9" t="s">
        <v>257</v>
      </c>
      <c r="K3" s="9" t="s">
        <v>12</v>
      </c>
      <c r="L3" s="9"/>
      <c r="M3" s="9" t="s">
        <v>41</v>
      </c>
      <c r="N3" s="9" t="s">
        <v>44</v>
      </c>
      <c r="O3" s="59">
        <v>2</v>
      </c>
      <c r="P3" s="9">
        <v>2</v>
      </c>
      <c r="Q3" s="61">
        <v>2</v>
      </c>
      <c r="R3" s="61">
        <v>2</v>
      </c>
      <c r="S3" s="72" t="s">
        <v>171</v>
      </c>
      <c r="T3" s="59">
        <v>2</v>
      </c>
      <c r="U3" s="9" t="s">
        <v>74</v>
      </c>
      <c r="V3" s="62">
        <v>2</v>
      </c>
      <c r="W3" s="9" t="s">
        <v>74</v>
      </c>
      <c r="X3" s="9"/>
      <c r="Y3" s="9"/>
      <c r="Z3" s="9"/>
      <c r="AA3" s="9"/>
      <c r="AB3" s="9"/>
      <c r="AC3" s="9"/>
      <c r="AD3" s="9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1:79" ht="15" thickBot="1" x14ac:dyDescent="0.25">
      <c r="A4" s="12" t="s">
        <v>42</v>
      </c>
      <c r="B4" s="12"/>
      <c r="C4" s="14" t="s">
        <v>133</v>
      </c>
      <c r="E4" s="9">
        <v>2</v>
      </c>
      <c r="F4" s="9"/>
      <c r="G4" s="59">
        <v>3</v>
      </c>
      <c r="H4" s="9" t="s">
        <v>15</v>
      </c>
      <c r="I4" s="9" t="s">
        <v>117</v>
      </c>
      <c r="J4" s="59" t="s">
        <v>256</v>
      </c>
      <c r="K4" s="9" t="s">
        <v>13</v>
      </c>
      <c r="L4" s="9"/>
      <c r="M4" s="59"/>
      <c r="N4" s="9" t="s">
        <v>45</v>
      </c>
      <c r="O4" s="59">
        <v>3</v>
      </c>
      <c r="P4" s="59">
        <v>1</v>
      </c>
      <c r="Q4" s="61">
        <v>3</v>
      </c>
      <c r="R4" s="61">
        <v>3</v>
      </c>
      <c r="S4" s="73" t="s">
        <v>172</v>
      </c>
      <c r="T4" s="59">
        <v>3</v>
      </c>
      <c r="U4" s="9" t="s">
        <v>75</v>
      </c>
      <c r="V4" s="62">
        <v>3</v>
      </c>
      <c r="W4" s="9" t="s">
        <v>75</v>
      </c>
      <c r="X4" s="9"/>
      <c r="Y4" s="9"/>
      <c r="Z4" s="9"/>
      <c r="AA4" s="9"/>
      <c r="AB4" s="9"/>
      <c r="AC4" s="9"/>
      <c r="AD4" s="9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ht="15" thickBot="1" x14ac:dyDescent="0.25">
      <c r="A5" s="10" t="s">
        <v>69</v>
      </c>
      <c r="B5" s="12"/>
      <c r="C5" s="15"/>
      <c r="D5" s="9"/>
      <c r="E5" s="9"/>
      <c r="F5" s="16"/>
      <c r="G5" s="63">
        <v>4</v>
      </c>
      <c r="H5" s="9" t="s">
        <v>16</v>
      </c>
      <c r="I5" s="59"/>
      <c r="J5" s="9">
        <v>1</v>
      </c>
      <c r="K5" s="59"/>
      <c r="L5" s="9"/>
      <c r="M5" s="59">
        <v>2</v>
      </c>
      <c r="N5" s="9" t="s">
        <v>46</v>
      </c>
      <c r="O5" s="9" t="s">
        <v>55</v>
      </c>
      <c r="P5" s="70" t="str">
        <f>IF(E4=1,"UVA","UVI")</f>
        <v>UVI</v>
      </c>
      <c r="Q5" s="61">
        <v>4</v>
      </c>
      <c r="R5" s="61">
        <v>4</v>
      </c>
      <c r="S5" s="73" t="s">
        <v>173</v>
      </c>
      <c r="T5" s="59">
        <v>4</v>
      </c>
      <c r="U5" s="9" t="s">
        <v>76</v>
      </c>
      <c r="V5" s="62">
        <v>4</v>
      </c>
      <c r="W5" s="9" t="s">
        <v>76</v>
      </c>
      <c r="X5" s="9"/>
      <c r="Y5" s="9"/>
      <c r="Z5" s="9"/>
      <c r="AA5" s="9"/>
      <c r="AB5" s="9"/>
      <c r="AC5" s="9"/>
      <c r="AD5" s="9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</row>
    <row r="6" spans="1:79" ht="15" thickBot="1" x14ac:dyDescent="0.25">
      <c r="A6" s="17" t="s">
        <v>1</v>
      </c>
      <c r="B6" s="17" t="s">
        <v>2</v>
      </c>
      <c r="C6" s="17" t="s">
        <v>65</v>
      </c>
      <c r="D6" s="9"/>
      <c r="E6" s="9"/>
      <c r="F6" s="9"/>
      <c r="G6" s="59">
        <v>5</v>
      </c>
      <c r="H6" s="9" t="s">
        <v>17</v>
      </c>
      <c r="I6" s="9"/>
      <c r="J6" s="9" t="str">
        <f>IF(J5=1,"Francés tradicional","Alemán")</f>
        <v>Francés tradicional</v>
      </c>
      <c r="K6" s="9" t="str">
        <f>IF(K5=1,"UVA","UVI")</f>
        <v>UVI</v>
      </c>
      <c r="L6" s="9"/>
      <c r="M6" s="9"/>
      <c r="N6" s="9" t="s">
        <v>47</v>
      </c>
      <c r="O6" s="9" t="s">
        <v>56</v>
      </c>
      <c r="P6" s="59"/>
      <c r="Q6" s="61">
        <v>5</v>
      </c>
      <c r="R6" s="61">
        <v>5</v>
      </c>
      <c r="S6" s="73" t="s">
        <v>174</v>
      </c>
      <c r="T6" s="59">
        <v>5</v>
      </c>
      <c r="U6" s="9" t="s">
        <v>77</v>
      </c>
      <c r="V6" s="62">
        <v>5</v>
      </c>
      <c r="W6" s="9" t="s">
        <v>77</v>
      </c>
      <c r="X6" s="9"/>
      <c r="Y6" s="9"/>
      <c r="Z6" s="9"/>
      <c r="AA6" s="9"/>
      <c r="AB6" s="9"/>
      <c r="AC6" s="9"/>
      <c r="AD6" s="9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</row>
    <row r="7" spans="1:79" ht="15" thickBot="1" x14ac:dyDescent="0.25">
      <c r="A7" s="19" t="str">
        <f>CONCATENATE("Importe del préstamo en ",P5,"s:")</f>
        <v>Importe del préstamo en UVIs:</v>
      </c>
      <c r="B7" s="20">
        <v>11000</v>
      </c>
      <c r="C7" s="13" t="str">
        <f>IF(B7="","Indicar monto original en UVAs o UVIs","")</f>
        <v/>
      </c>
      <c r="D7" s="18"/>
      <c r="E7" s="9" t="s">
        <v>28</v>
      </c>
      <c r="F7" s="64">
        <f>B7</f>
        <v>11000</v>
      </c>
      <c r="G7" s="59"/>
      <c r="H7" s="59">
        <v>2</v>
      </c>
      <c r="I7" s="9"/>
      <c r="J7" s="9"/>
      <c r="K7" s="9"/>
      <c r="L7" s="9"/>
      <c r="M7" s="9"/>
      <c r="N7" s="9"/>
      <c r="O7" s="9" t="s">
        <v>57</v>
      </c>
      <c r="P7" s="9"/>
      <c r="Q7" s="61">
        <v>6</v>
      </c>
      <c r="R7" s="61">
        <v>6</v>
      </c>
      <c r="S7" s="73" t="s">
        <v>175</v>
      </c>
      <c r="T7" s="59">
        <v>6</v>
      </c>
      <c r="U7" s="9" t="s">
        <v>78</v>
      </c>
      <c r="V7" s="62">
        <v>6</v>
      </c>
      <c r="W7" s="9" t="s">
        <v>78</v>
      </c>
      <c r="X7" s="9"/>
      <c r="Y7" s="9"/>
      <c r="Z7" s="9"/>
      <c r="AA7" s="9"/>
      <c r="AB7" s="9"/>
      <c r="AC7" s="9"/>
      <c r="AD7" s="9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</row>
    <row r="8" spans="1:79" ht="15" thickBot="1" x14ac:dyDescent="0.25">
      <c r="A8" s="10" t="str">
        <f>CONCATENATE("Valor de las cuotas en ",P5,"s:")</f>
        <v>Valor de las cuotas en UVIs:</v>
      </c>
      <c r="E8" s="9" t="s">
        <v>29</v>
      </c>
      <c r="F8" s="65">
        <f>B9</f>
        <v>0.24</v>
      </c>
      <c r="G8" s="9"/>
      <c r="H8" s="9" t="str">
        <f ca="1">LOOKUP(H7,G1:H6,H2:H6)</f>
        <v>Prendario</v>
      </c>
      <c r="I8" s="9"/>
      <c r="J8" s="9"/>
      <c r="K8" s="9" t="str">
        <f>IF(K4=1,"UVA","UVI")</f>
        <v>UVI</v>
      </c>
      <c r="L8" s="9"/>
      <c r="M8" s="9"/>
      <c r="N8" s="9"/>
      <c r="O8" s="9" t="s">
        <v>58</v>
      </c>
      <c r="P8" s="9"/>
      <c r="Q8" s="61">
        <v>7</v>
      </c>
      <c r="R8" s="61">
        <v>7</v>
      </c>
      <c r="S8" s="74" t="s">
        <v>176</v>
      </c>
      <c r="T8" s="59">
        <v>7</v>
      </c>
      <c r="U8" s="9" t="s">
        <v>79</v>
      </c>
      <c r="V8" s="62">
        <v>7</v>
      </c>
      <c r="W8" s="9" t="s">
        <v>79</v>
      </c>
      <c r="X8" s="9"/>
      <c r="Y8" s="9"/>
      <c r="Z8" s="9"/>
      <c r="AA8" s="9"/>
      <c r="AB8" s="9"/>
      <c r="AC8" s="9"/>
      <c r="AD8" s="9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</row>
    <row r="9" spans="1:79" ht="15" thickBot="1" x14ac:dyDescent="0.25">
      <c r="A9" s="19" t="s">
        <v>3</v>
      </c>
      <c r="B9" s="22">
        <v>0.24</v>
      </c>
      <c r="C9" s="13" t="str">
        <f>IF(B9="","Porcentual de la tasa anual contratada","")</f>
        <v/>
      </c>
      <c r="D9" s="18"/>
      <c r="E9" s="9" t="s">
        <v>30</v>
      </c>
      <c r="F9" s="59">
        <f>B10</f>
        <v>120</v>
      </c>
      <c r="G9" s="9"/>
      <c r="H9" s="9"/>
      <c r="I9" s="9"/>
      <c r="J9" s="9"/>
      <c r="K9" s="9"/>
      <c r="L9" s="9"/>
      <c r="M9" s="9"/>
      <c r="N9" s="9"/>
      <c r="O9" s="59">
        <v>1</v>
      </c>
      <c r="P9" s="9"/>
      <c r="Q9" s="61">
        <v>8</v>
      </c>
      <c r="R9" s="61">
        <v>8</v>
      </c>
      <c r="S9" s="73" t="s">
        <v>177</v>
      </c>
      <c r="T9" s="59">
        <v>8</v>
      </c>
      <c r="U9" s="9" t="s">
        <v>82</v>
      </c>
      <c r="V9" s="62">
        <v>8</v>
      </c>
      <c r="W9" s="9" t="s">
        <v>82</v>
      </c>
      <c r="X9" s="9"/>
      <c r="Y9" s="9"/>
      <c r="Z9" s="9"/>
      <c r="AA9" s="9"/>
      <c r="AB9" s="9"/>
      <c r="AC9" s="9"/>
      <c r="AD9" s="9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</row>
    <row r="10" spans="1:79" ht="15" thickBot="1" x14ac:dyDescent="0.25">
      <c r="A10" s="19" t="s">
        <v>4</v>
      </c>
      <c r="B10" s="23">
        <v>120</v>
      </c>
      <c r="C10" s="13" t="str">
        <f>IF(B10="","Cantidad de cuotas establecidas","")</f>
        <v/>
      </c>
      <c r="D10" s="18"/>
      <c r="E10" s="9" t="s">
        <v>33</v>
      </c>
      <c r="F10" s="66">
        <f>B14</f>
        <v>43495</v>
      </c>
      <c r="G10" s="9"/>
      <c r="H10" s="9"/>
      <c r="I10" s="9"/>
      <c r="J10" s="9"/>
      <c r="K10" s="9"/>
      <c r="L10" s="9"/>
      <c r="M10" s="9"/>
      <c r="N10" s="9"/>
      <c r="O10" s="59"/>
      <c r="P10" s="9"/>
      <c r="Q10" s="61">
        <v>9</v>
      </c>
      <c r="R10" s="61">
        <v>9</v>
      </c>
      <c r="S10" s="73" t="s">
        <v>178</v>
      </c>
      <c r="T10" s="59">
        <v>9</v>
      </c>
      <c r="U10" s="9" t="s">
        <v>80</v>
      </c>
      <c r="V10" s="62">
        <v>9</v>
      </c>
      <c r="W10" s="9" t="s">
        <v>80</v>
      </c>
      <c r="X10" s="9"/>
      <c r="Y10" s="9"/>
      <c r="Z10" s="9"/>
      <c r="AA10" s="9"/>
      <c r="AB10" s="9"/>
      <c r="AC10" s="9"/>
      <c r="AD10" s="9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</row>
    <row r="11" spans="1:79" ht="15" thickBot="1" x14ac:dyDescent="0.25">
      <c r="A11" s="19" t="s">
        <v>254</v>
      </c>
      <c r="B11" s="33">
        <v>100000</v>
      </c>
      <c r="C11" s="34" t="s">
        <v>21</v>
      </c>
      <c r="D11" s="18"/>
      <c r="E11" s="9"/>
      <c r="F11" s="66"/>
      <c r="G11" s="9"/>
      <c r="H11" s="9"/>
      <c r="I11" s="9"/>
      <c r="J11" s="9"/>
      <c r="K11" s="9"/>
      <c r="L11" s="9"/>
      <c r="M11" s="9"/>
      <c r="N11" s="9"/>
      <c r="O11" s="59"/>
      <c r="P11" s="9"/>
      <c r="Q11" s="61">
        <v>10</v>
      </c>
      <c r="R11" s="61">
        <v>10</v>
      </c>
      <c r="S11" s="73" t="s">
        <v>179</v>
      </c>
      <c r="T11" s="59"/>
      <c r="U11" s="9"/>
      <c r="V11" s="62"/>
      <c r="W11" s="9"/>
      <c r="X11" s="9"/>
      <c r="Y11" s="9"/>
      <c r="Z11" s="9"/>
      <c r="AA11" s="9"/>
      <c r="AB11" s="9"/>
      <c r="AC11" s="9"/>
      <c r="AD11" s="9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</row>
    <row r="12" spans="1:79" ht="15" thickBot="1" x14ac:dyDescent="0.25">
      <c r="A12" s="19" t="s">
        <v>109</v>
      </c>
      <c r="B12" s="33"/>
      <c r="C12" s="34" t="s">
        <v>21</v>
      </c>
      <c r="D12" s="18"/>
      <c r="E12" s="9"/>
      <c r="F12" s="66"/>
      <c r="G12" s="9"/>
      <c r="H12" s="9"/>
      <c r="I12" s="9"/>
      <c r="J12" s="9"/>
      <c r="K12" s="9"/>
      <c r="L12" s="9"/>
      <c r="M12" s="9"/>
      <c r="N12" s="9"/>
      <c r="O12" s="59"/>
      <c r="P12" s="9"/>
      <c r="Q12" s="61">
        <v>11</v>
      </c>
      <c r="R12" s="61">
        <v>11</v>
      </c>
      <c r="S12" s="73" t="s">
        <v>180</v>
      </c>
      <c r="T12" s="59">
        <v>10</v>
      </c>
      <c r="U12" s="9" t="s">
        <v>81</v>
      </c>
      <c r="V12" s="62">
        <v>10</v>
      </c>
      <c r="W12" s="9" t="s">
        <v>81</v>
      </c>
      <c r="X12" s="9"/>
      <c r="Y12" s="9"/>
      <c r="Z12" s="9"/>
      <c r="AA12" s="9"/>
      <c r="AB12" s="9"/>
      <c r="AC12" s="9"/>
      <c r="AD12" s="9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</row>
    <row r="13" spans="1:79" ht="15" thickBot="1" x14ac:dyDescent="0.25">
      <c r="A13" s="19" t="s">
        <v>159</v>
      </c>
      <c r="B13" s="33"/>
      <c r="C13" s="46"/>
      <c r="D13" s="18"/>
      <c r="E13" s="9" t="s">
        <v>31</v>
      </c>
      <c r="F13" s="67">
        <f>B15</f>
        <v>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61">
        <v>12</v>
      </c>
      <c r="R13" s="61">
        <v>12</v>
      </c>
      <c r="S13" s="73" t="s">
        <v>181</v>
      </c>
      <c r="T13" s="59">
        <v>11</v>
      </c>
      <c r="U13" s="9" t="s">
        <v>83</v>
      </c>
      <c r="V13" s="62">
        <v>11</v>
      </c>
      <c r="W13" s="9" t="s">
        <v>83</v>
      </c>
      <c r="X13" s="9"/>
      <c r="Y13" s="9"/>
      <c r="Z13" s="9"/>
      <c r="AA13" s="9"/>
      <c r="AB13" s="9"/>
      <c r="AC13" s="9"/>
      <c r="AD13" s="9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</row>
    <row r="14" spans="1:79" ht="15" thickBot="1" x14ac:dyDescent="0.25">
      <c r="A14" s="19" t="s">
        <v>6</v>
      </c>
      <c r="B14" s="24">
        <v>43495</v>
      </c>
      <c r="C14" s="13" t="str">
        <f>IF(B14="","Fecha de origen del préstamo","")</f>
        <v/>
      </c>
      <c r="D14" s="18"/>
      <c r="E14" s="9" t="s">
        <v>32</v>
      </c>
      <c r="F14" s="67" t="str">
        <f>S84</f>
        <v>BANCO DE SAN JUAN S.A.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61">
        <v>13</v>
      </c>
      <c r="R14" s="61">
        <v>13</v>
      </c>
      <c r="S14" s="73" t="s">
        <v>182</v>
      </c>
      <c r="T14" s="59">
        <v>12</v>
      </c>
      <c r="U14" s="9" t="s">
        <v>84</v>
      </c>
      <c r="V14" s="62">
        <v>12</v>
      </c>
      <c r="W14" s="9" t="s">
        <v>84</v>
      </c>
      <c r="X14" s="9"/>
      <c r="Y14" s="9"/>
      <c r="Z14" s="9"/>
      <c r="AA14" s="9"/>
      <c r="AB14" s="9"/>
      <c r="AC14" s="9"/>
      <c r="AD14" s="9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</row>
    <row r="15" spans="1:79" ht="18" customHeight="1" thickBot="1" x14ac:dyDescent="0.25">
      <c r="A15" s="19" t="s">
        <v>70</v>
      </c>
      <c r="B15" s="24"/>
      <c r="C15" s="13" t="str">
        <f>IF(B15="","Nombre(s) y apellido(s) del deudor","")</f>
        <v>Nombre(s) y apellido(s) del deudor</v>
      </c>
      <c r="D15" s="18"/>
      <c r="E15" s="9"/>
      <c r="F15" s="67"/>
      <c r="G15" s="9"/>
      <c r="H15" s="9"/>
      <c r="I15" s="9"/>
      <c r="J15" s="9"/>
      <c r="K15" s="9"/>
      <c r="L15" s="9"/>
      <c r="M15" s="9"/>
      <c r="N15" s="9"/>
      <c r="O15" s="9"/>
      <c r="P15" s="9"/>
      <c r="Q15" s="61">
        <v>14</v>
      </c>
      <c r="R15" s="61">
        <v>14</v>
      </c>
      <c r="S15" s="73" t="s">
        <v>183</v>
      </c>
      <c r="T15" s="59">
        <v>13</v>
      </c>
      <c r="U15" s="9" t="s">
        <v>85</v>
      </c>
      <c r="V15" s="62">
        <v>13</v>
      </c>
      <c r="W15" s="9" t="s">
        <v>85</v>
      </c>
      <c r="X15" s="9"/>
      <c r="Y15" s="9"/>
      <c r="Z15" s="9"/>
      <c r="AA15" s="9"/>
      <c r="AB15" s="9"/>
      <c r="AC15" s="9"/>
      <c r="AD15" s="9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</row>
    <row r="16" spans="1:79" ht="21" customHeight="1" thickBot="1" x14ac:dyDescent="0.25">
      <c r="A16" s="19" t="s">
        <v>5</v>
      </c>
      <c r="B16" s="25"/>
      <c r="C16" s="13"/>
      <c r="D16" s="18"/>
      <c r="E16" s="9" t="s">
        <v>11</v>
      </c>
      <c r="F16" s="67" t="str">
        <f>K8</f>
        <v>UVI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61">
        <v>15</v>
      </c>
      <c r="R16" s="61">
        <v>15</v>
      </c>
      <c r="S16" s="73" t="s">
        <v>184</v>
      </c>
      <c r="T16" s="59">
        <v>14</v>
      </c>
      <c r="U16" s="9" t="s">
        <v>86</v>
      </c>
      <c r="V16" s="62">
        <v>14</v>
      </c>
      <c r="W16" s="9" t="s">
        <v>86</v>
      </c>
      <c r="X16" s="9"/>
      <c r="Y16" s="9"/>
      <c r="Z16" s="9"/>
      <c r="AA16" s="9"/>
      <c r="AB16" s="9"/>
      <c r="AC16" s="9"/>
      <c r="AD16" s="9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</row>
    <row r="17" spans="1:79" ht="15" thickBot="1" x14ac:dyDescent="0.25">
      <c r="A17" s="26" t="str">
        <f>IF(S75=1,"Entidad financiera no enumerada","")</f>
        <v/>
      </c>
      <c r="B17" s="25"/>
      <c r="C17" s="13" t="str">
        <f>IF(S75=1,IF(B17="","Denominación de la entidad financiera otorgante",""),"No indicar entidad financiera")</f>
        <v>No indicar entidad financiera</v>
      </c>
      <c r="D17" s="18"/>
      <c r="E17" s="9" t="s">
        <v>18</v>
      </c>
      <c r="F17" s="67">
        <f>L8</f>
        <v>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61">
        <v>16</v>
      </c>
      <c r="R17" s="61">
        <v>16</v>
      </c>
      <c r="S17" s="73" t="s">
        <v>185</v>
      </c>
      <c r="T17" s="59">
        <v>15</v>
      </c>
      <c r="U17" s="9" t="s">
        <v>87</v>
      </c>
      <c r="V17" s="62">
        <v>15</v>
      </c>
      <c r="W17" s="9" t="s">
        <v>87</v>
      </c>
      <c r="X17" s="9"/>
      <c r="Y17" s="9"/>
      <c r="Z17" s="9"/>
      <c r="AA17" s="9"/>
      <c r="AB17" s="9"/>
      <c r="AC17" s="9"/>
      <c r="AD17" s="9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</row>
    <row r="18" spans="1:79" ht="19.5" customHeight="1" thickBot="1" x14ac:dyDescent="0.25">
      <c r="A18" s="27" t="s">
        <v>97</v>
      </c>
      <c r="B18" s="27"/>
      <c r="C18" s="1"/>
      <c r="D18" s="18"/>
      <c r="E18" s="16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61">
        <v>17</v>
      </c>
      <c r="R18" s="61">
        <v>17</v>
      </c>
      <c r="S18" s="73" t="s">
        <v>186</v>
      </c>
      <c r="T18" s="59">
        <v>16</v>
      </c>
      <c r="U18" s="9" t="s">
        <v>88</v>
      </c>
      <c r="V18" s="62">
        <v>16</v>
      </c>
      <c r="W18" s="9" t="s">
        <v>88</v>
      </c>
      <c r="X18" s="9"/>
      <c r="Y18" s="9"/>
      <c r="Z18" s="9"/>
      <c r="AA18" s="9"/>
      <c r="AB18" s="9"/>
      <c r="AC18" s="9"/>
      <c r="AD18" s="9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</row>
    <row r="19" spans="1:79" ht="15" thickBot="1" x14ac:dyDescent="0.25">
      <c r="A19" s="27" t="s">
        <v>72</v>
      </c>
      <c r="B19" s="27"/>
      <c r="C19" s="1"/>
      <c r="D19" s="18"/>
      <c r="E19" s="16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61">
        <v>18</v>
      </c>
      <c r="R19" s="61">
        <v>18</v>
      </c>
      <c r="S19" s="73" t="s">
        <v>187</v>
      </c>
      <c r="T19" s="59">
        <v>15</v>
      </c>
      <c r="U19" s="9" t="s">
        <v>87</v>
      </c>
      <c r="V19" s="62">
        <v>15</v>
      </c>
      <c r="W19" s="9" t="s">
        <v>87</v>
      </c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</row>
    <row r="20" spans="1:79" ht="16.5" customHeight="1" thickBot="1" x14ac:dyDescent="0.25">
      <c r="A20" s="27" t="s">
        <v>108</v>
      </c>
      <c r="B20" s="50"/>
      <c r="C20" s="1"/>
      <c r="D20" s="27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61">
        <v>19</v>
      </c>
      <c r="R20" s="61">
        <v>19</v>
      </c>
      <c r="S20" s="73" t="s">
        <v>188</v>
      </c>
      <c r="T20" s="59">
        <v>18</v>
      </c>
      <c r="U20" s="9" t="s">
        <v>89</v>
      </c>
      <c r="V20" s="62">
        <v>18</v>
      </c>
      <c r="W20" s="9" t="s">
        <v>89</v>
      </c>
      <c r="X20" s="9"/>
      <c r="Y20" s="9"/>
      <c r="Z20" s="9"/>
      <c r="AA20" s="9"/>
      <c r="AB20" s="9"/>
      <c r="AC20" s="9"/>
      <c r="AD20" s="9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15" thickBot="1" x14ac:dyDescent="0.25">
      <c r="A21" s="21"/>
      <c r="B21" s="21" t="s">
        <v>161</v>
      </c>
      <c r="C21" s="13"/>
      <c r="D21" s="1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61">
        <v>20</v>
      </c>
      <c r="R21" s="61">
        <v>20</v>
      </c>
      <c r="S21" s="73" t="s">
        <v>189</v>
      </c>
      <c r="T21" s="59">
        <v>19</v>
      </c>
      <c r="U21" s="9" t="s">
        <v>90</v>
      </c>
      <c r="V21" s="62">
        <v>19</v>
      </c>
      <c r="W21" s="9" t="s">
        <v>90</v>
      </c>
      <c r="X21" s="9"/>
      <c r="Y21" s="9"/>
      <c r="Z21" s="9"/>
      <c r="AA21" s="9"/>
      <c r="AB21" s="9"/>
      <c r="AC21" s="9"/>
      <c r="AD21" s="9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</row>
    <row r="22" spans="1:79" ht="15" thickBot="1" x14ac:dyDescent="0.25">
      <c r="A22" s="56" t="s">
        <v>7</v>
      </c>
      <c r="B22" s="17" t="s">
        <v>10</v>
      </c>
      <c r="C22" s="13"/>
      <c r="D22" s="1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61">
        <v>21</v>
      </c>
      <c r="R22" s="61">
        <v>21</v>
      </c>
      <c r="S22" s="73" t="s">
        <v>190</v>
      </c>
      <c r="T22" s="59">
        <v>20</v>
      </c>
      <c r="U22" s="9" t="s">
        <v>91</v>
      </c>
      <c r="V22" s="62">
        <v>20</v>
      </c>
      <c r="W22" s="9" t="s">
        <v>91</v>
      </c>
      <c r="X22" s="9"/>
      <c r="Y22" s="9"/>
      <c r="Z22" s="9"/>
      <c r="AA22" s="9"/>
      <c r="AB22" s="9"/>
      <c r="AC22" s="9"/>
      <c r="AD22" s="9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</row>
    <row r="23" spans="1:79" ht="17.25" customHeight="1" thickBot="1" x14ac:dyDescent="0.25">
      <c r="A23" s="21"/>
      <c r="B23" s="21"/>
      <c r="C23" s="13"/>
      <c r="D23" s="1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61">
        <v>22</v>
      </c>
      <c r="R23" s="61">
        <v>22</v>
      </c>
      <c r="S23" s="73" t="s">
        <v>191</v>
      </c>
      <c r="T23" s="59">
        <v>21</v>
      </c>
      <c r="U23" s="9" t="s">
        <v>92</v>
      </c>
      <c r="V23" s="62">
        <v>21</v>
      </c>
      <c r="W23" s="9" t="s">
        <v>92</v>
      </c>
      <c r="X23" s="9"/>
      <c r="Y23" s="9"/>
      <c r="Z23" s="9"/>
      <c r="AA23" s="9"/>
      <c r="AB23" s="9"/>
      <c r="AC23" s="9"/>
      <c r="AD23" s="9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</row>
    <row r="24" spans="1:79" ht="15" thickBot="1" x14ac:dyDescent="0.25">
      <c r="A24" s="56" t="s">
        <v>34</v>
      </c>
      <c r="B24" s="57"/>
      <c r="C24" s="13"/>
      <c r="D24" s="21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61">
        <v>23</v>
      </c>
      <c r="R24" s="61">
        <v>23</v>
      </c>
      <c r="S24" s="73" t="s">
        <v>192</v>
      </c>
      <c r="T24" s="59">
        <v>22</v>
      </c>
      <c r="U24" s="9" t="s">
        <v>93</v>
      </c>
      <c r="V24" s="62">
        <v>22</v>
      </c>
      <c r="W24" s="9" t="s">
        <v>93</v>
      </c>
      <c r="X24" s="9"/>
      <c r="Y24" s="9"/>
      <c r="Z24" s="9"/>
      <c r="AA24" s="9"/>
      <c r="AB24" s="9"/>
      <c r="AC24" s="9"/>
      <c r="AD24" s="9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</row>
    <row r="25" spans="1:79" ht="15" thickBot="1" x14ac:dyDescent="0.25">
      <c r="A25" s="17" t="s">
        <v>35</v>
      </c>
      <c r="B25" s="17" t="s">
        <v>50</v>
      </c>
      <c r="C25" s="13"/>
      <c r="D25" s="21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61">
        <v>24</v>
      </c>
      <c r="R25" s="61">
        <v>24</v>
      </c>
      <c r="S25" s="73" t="s">
        <v>193</v>
      </c>
      <c r="T25" s="59">
        <v>23</v>
      </c>
      <c r="U25" s="9" t="s">
        <v>94</v>
      </c>
      <c r="V25" s="62">
        <v>23</v>
      </c>
      <c r="W25" s="9" t="s">
        <v>94</v>
      </c>
      <c r="X25" s="9"/>
      <c r="Y25" s="9"/>
      <c r="Z25" s="9"/>
      <c r="AA25" s="9"/>
      <c r="AB25" s="9"/>
      <c r="AC25" s="9"/>
      <c r="AD25" s="9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</row>
    <row r="26" spans="1:79" ht="15" thickBot="1" x14ac:dyDescent="0.25">
      <c r="A26" s="21"/>
      <c r="B26" s="28"/>
      <c r="C26" s="13" t="s">
        <v>66</v>
      </c>
      <c r="D26" s="21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61">
        <v>25</v>
      </c>
      <c r="R26" s="61">
        <v>25</v>
      </c>
      <c r="S26" s="73" t="s">
        <v>194</v>
      </c>
      <c r="T26" s="59">
        <v>24</v>
      </c>
      <c r="U26" s="9" t="s">
        <v>95</v>
      </c>
      <c r="V26" s="62">
        <v>24</v>
      </c>
      <c r="W26" s="9" t="s">
        <v>95</v>
      </c>
      <c r="X26" s="9"/>
      <c r="Y26" s="9"/>
      <c r="Z26" s="9"/>
      <c r="AA26" s="9"/>
      <c r="AB26" s="9"/>
      <c r="AC26" s="9"/>
      <c r="AD26" s="9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</row>
    <row r="27" spans="1:79" ht="15.75" customHeight="1" thickBot="1" x14ac:dyDescent="0.25">
      <c r="A27" s="29" t="s">
        <v>36</v>
      </c>
      <c r="B27" s="28"/>
      <c r="C27" s="13" t="str">
        <f>IF(B27="","Número de CUIT o CUIL","")</f>
        <v>Número de CUIT o CUIL</v>
      </c>
      <c r="D27" s="21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61">
        <v>26</v>
      </c>
      <c r="R27" s="61">
        <v>26</v>
      </c>
      <c r="S27" s="73" t="s">
        <v>195</v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</row>
    <row r="28" spans="1:79" ht="16.5" thickBot="1" x14ac:dyDescent="0.25">
      <c r="A28" s="29" t="s">
        <v>71</v>
      </c>
      <c r="B28" s="28"/>
      <c r="C28" s="1" t="str">
        <f>IF(B28="","Domicilio de contacto","")</f>
        <v>Domicilio de contacto</v>
      </c>
      <c r="D28" s="27"/>
      <c r="E28" s="9"/>
      <c r="F28" s="68"/>
      <c r="G28" s="9"/>
      <c r="H28" s="9"/>
      <c r="I28" s="9"/>
      <c r="J28" s="9"/>
      <c r="K28" s="9"/>
      <c r="L28" s="9"/>
      <c r="M28" s="9"/>
      <c r="N28" s="9"/>
      <c r="O28" s="9"/>
      <c r="P28" s="9"/>
      <c r="Q28" s="61">
        <v>27</v>
      </c>
      <c r="R28" s="61">
        <v>27</v>
      </c>
      <c r="S28" s="73" t="s">
        <v>196</v>
      </c>
      <c r="T28" s="9"/>
      <c r="U28" s="9"/>
      <c r="V28" s="9"/>
      <c r="W28" s="9" t="e">
        <f>LOOKUP(W27,V1:W26,W1:W26)</f>
        <v>#N/A</v>
      </c>
      <c r="X28" s="9"/>
      <c r="Y28" s="9"/>
      <c r="Z28" s="9"/>
      <c r="AA28" s="9"/>
      <c r="AB28" s="9"/>
      <c r="AC28" s="9"/>
      <c r="AD28" s="9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</row>
    <row r="29" spans="1:79" ht="16.5" thickBot="1" x14ac:dyDescent="0.25">
      <c r="A29" s="29" t="s">
        <v>48</v>
      </c>
      <c r="B29" s="28"/>
      <c r="C29" s="13" t="str">
        <f>IF(B28="","Denominación de la localidad","")</f>
        <v>Denominación de la localidad</v>
      </c>
      <c r="D29" s="27"/>
      <c r="E29" s="9"/>
      <c r="F29" s="69"/>
      <c r="G29" s="9"/>
      <c r="H29" s="9"/>
      <c r="I29" s="9"/>
      <c r="J29" s="9"/>
      <c r="K29" s="9"/>
      <c r="L29" s="9"/>
      <c r="M29" s="9"/>
      <c r="N29" s="9"/>
      <c r="O29" s="9"/>
      <c r="P29" s="9"/>
      <c r="Q29" s="61">
        <v>28</v>
      </c>
      <c r="R29" s="61">
        <v>28</v>
      </c>
      <c r="S29" s="73" t="s">
        <v>197</v>
      </c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</row>
    <row r="30" spans="1:79" ht="16.5" thickBot="1" x14ac:dyDescent="0.25">
      <c r="A30" s="27" t="s">
        <v>72</v>
      </c>
      <c r="B30" s="27"/>
      <c r="C30" s="1"/>
      <c r="D30" s="27"/>
      <c r="E30" s="9"/>
      <c r="F30" s="69"/>
      <c r="G30" s="9"/>
      <c r="H30" s="9"/>
      <c r="I30" s="9"/>
      <c r="J30" s="9"/>
      <c r="K30" s="9"/>
      <c r="L30" s="9"/>
      <c r="M30" s="9"/>
      <c r="N30" s="9"/>
      <c r="O30" s="9"/>
      <c r="P30" s="9"/>
      <c r="Q30" s="61">
        <v>29</v>
      </c>
      <c r="R30" s="61">
        <v>29</v>
      </c>
      <c r="S30" s="73" t="s">
        <v>198</v>
      </c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</row>
    <row r="31" spans="1:79" ht="16.5" thickBot="1" x14ac:dyDescent="0.25">
      <c r="A31" s="10" t="s">
        <v>156</v>
      </c>
      <c r="B31" s="51"/>
      <c r="E31" s="9"/>
      <c r="F31" s="69"/>
      <c r="G31" s="9"/>
      <c r="H31" s="9"/>
      <c r="I31" s="9"/>
      <c r="J31" s="9"/>
      <c r="K31" s="9"/>
      <c r="L31" s="9"/>
      <c r="M31" s="9"/>
      <c r="N31" s="9"/>
      <c r="O31" s="9"/>
      <c r="P31" s="9"/>
      <c r="Q31" s="61">
        <v>30</v>
      </c>
      <c r="R31" s="61">
        <v>30</v>
      </c>
      <c r="S31" s="73" t="s">
        <v>199</v>
      </c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</row>
    <row r="32" spans="1:79" ht="16.5" thickBot="1" x14ac:dyDescent="0.25">
      <c r="A32" s="29" t="s">
        <v>38</v>
      </c>
      <c r="B32" s="28"/>
      <c r="C32" s="13" t="str">
        <f>IF(B29="","E-mail de contacto","")</f>
        <v>E-mail de contacto</v>
      </c>
      <c r="D32" s="27"/>
      <c r="E32" s="9"/>
      <c r="F32" s="69"/>
      <c r="G32" s="9"/>
      <c r="H32" s="9"/>
      <c r="I32" s="9"/>
      <c r="J32" s="9"/>
      <c r="K32" s="9"/>
      <c r="L32" s="9"/>
      <c r="M32" s="9"/>
      <c r="N32" s="9"/>
      <c r="O32" s="9"/>
      <c r="P32" s="9"/>
      <c r="Q32" s="61">
        <v>31</v>
      </c>
      <c r="R32" s="61">
        <v>31</v>
      </c>
      <c r="S32" s="73" t="s">
        <v>200</v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</row>
    <row r="33" spans="1:79" ht="16.5" thickBot="1" x14ac:dyDescent="0.25">
      <c r="A33" s="29" t="s">
        <v>37</v>
      </c>
      <c r="B33" s="48"/>
      <c r="C33" s="1" t="str">
        <f>IF(B33="","Teléfono de línea físico","")</f>
        <v>Teléfono de línea físico</v>
      </c>
      <c r="D33" s="27"/>
      <c r="E33" s="9"/>
      <c r="F33" s="69"/>
      <c r="G33" s="9"/>
      <c r="H33" s="9"/>
      <c r="I33" s="9"/>
      <c r="J33" s="9"/>
      <c r="K33" s="9"/>
      <c r="L33" s="9"/>
      <c r="M33" s="9"/>
      <c r="N33" s="9"/>
      <c r="O33" s="9"/>
      <c r="P33" s="9"/>
      <c r="Q33" s="61">
        <v>32</v>
      </c>
      <c r="R33" s="61">
        <v>32</v>
      </c>
      <c r="S33" s="73" t="s">
        <v>201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</row>
    <row r="34" spans="1:79" ht="16.5" thickBot="1" x14ac:dyDescent="0.25">
      <c r="A34" s="29" t="s">
        <v>39</v>
      </c>
      <c r="B34" s="48"/>
      <c r="C34" s="1" t="str">
        <f>IF(B34="","Teléfono celular de contacto","")</f>
        <v>Teléfono celular de contacto</v>
      </c>
      <c r="D34" s="27"/>
      <c r="E34" s="9"/>
      <c r="F34" s="69"/>
      <c r="G34" s="9"/>
      <c r="H34" s="9"/>
      <c r="I34" s="9"/>
      <c r="J34" s="9"/>
      <c r="K34" s="9"/>
      <c r="L34" s="9"/>
      <c r="M34" s="9"/>
      <c r="N34" s="9"/>
      <c r="O34" s="9"/>
      <c r="P34" s="9"/>
      <c r="Q34" s="61">
        <v>33</v>
      </c>
      <c r="R34" s="61">
        <v>33</v>
      </c>
      <c r="S34" s="73" t="s">
        <v>202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</row>
    <row r="35" spans="1:79" ht="16.5" thickBot="1" x14ac:dyDescent="0.25">
      <c r="A35" s="30" t="s">
        <v>49</v>
      </c>
      <c r="B35" s="30"/>
      <c r="C35" s="1" t="str">
        <f>IF(B34="","Actividad o fuente de ingresos","")</f>
        <v>Actividad o fuente de ingresos</v>
      </c>
      <c r="D35" s="27"/>
      <c r="E35" s="9"/>
      <c r="F35" s="69"/>
      <c r="G35" s="9"/>
      <c r="H35" s="9"/>
      <c r="I35" s="9"/>
      <c r="J35" s="9"/>
      <c r="K35" s="9"/>
      <c r="L35" s="9"/>
      <c r="M35" s="9"/>
      <c r="N35" s="9"/>
      <c r="O35" s="9"/>
      <c r="P35" s="9"/>
      <c r="Q35" s="61">
        <v>34</v>
      </c>
      <c r="R35" s="61">
        <v>34</v>
      </c>
      <c r="S35" s="73" t="s">
        <v>203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</row>
    <row r="36" spans="1:79" ht="16.5" thickBot="1" x14ac:dyDescent="0.25">
      <c r="A36" s="30" t="s">
        <v>51</v>
      </c>
      <c r="B36" s="30"/>
      <c r="C36" s="1" t="str">
        <f>IF(B35="","Ingresos que se puedan documentar","")</f>
        <v>Ingresos que se puedan documentar</v>
      </c>
      <c r="D36" s="27"/>
      <c r="E36" s="9"/>
      <c r="F36" s="69"/>
      <c r="G36" s="9"/>
      <c r="H36" s="9"/>
      <c r="I36" s="9"/>
      <c r="J36" s="9"/>
      <c r="K36" s="9"/>
      <c r="L36" s="9"/>
      <c r="M36" s="9"/>
      <c r="N36" s="9"/>
      <c r="O36" s="9"/>
      <c r="P36" s="9"/>
      <c r="Q36" s="61">
        <v>35</v>
      </c>
      <c r="R36" s="61">
        <v>35</v>
      </c>
      <c r="S36" s="73" t="s">
        <v>204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</row>
    <row r="37" spans="1:79" ht="16.5" thickBot="1" x14ac:dyDescent="0.25">
      <c r="A37" s="30" t="s">
        <v>52</v>
      </c>
      <c r="B37" s="30"/>
      <c r="C37" s="1" t="s">
        <v>64</v>
      </c>
      <c r="D37" s="27"/>
      <c r="E37" s="9"/>
      <c r="F37" s="69"/>
      <c r="G37" s="9"/>
      <c r="H37" s="9"/>
      <c r="I37" s="9"/>
      <c r="J37" s="9"/>
      <c r="K37" s="9"/>
      <c r="L37" s="9"/>
      <c r="M37" s="9"/>
      <c r="N37" s="9"/>
      <c r="O37" s="9"/>
      <c r="P37" s="9"/>
      <c r="Q37" s="61">
        <v>36</v>
      </c>
      <c r="R37" s="61">
        <v>36</v>
      </c>
      <c r="S37" s="73" t="s">
        <v>205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</row>
    <row r="38" spans="1:79" ht="16.5" thickBot="1" x14ac:dyDescent="0.25">
      <c r="A38" s="30" t="s">
        <v>53</v>
      </c>
      <c r="B38" s="30"/>
      <c r="C38" s="1"/>
      <c r="D38" s="27"/>
      <c r="E38" s="9"/>
      <c r="F38" s="69"/>
      <c r="G38" s="9"/>
      <c r="H38" s="9"/>
      <c r="I38" s="9"/>
      <c r="J38" s="9"/>
      <c r="K38" s="9"/>
      <c r="L38" s="9"/>
      <c r="M38" s="9"/>
      <c r="N38" s="9"/>
      <c r="O38" s="9"/>
      <c r="P38" s="9"/>
      <c r="Q38" s="61">
        <v>37</v>
      </c>
      <c r="R38" s="61">
        <v>37</v>
      </c>
      <c r="S38" s="73" t="s">
        <v>206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</row>
    <row r="39" spans="1:79" ht="16.5" thickBot="1" x14ac:dyDescent="0.25">
      <c r="A39" s="30" t="s">
        <v>54</v>
      </c>
      <c r="B39" s="30"/>
      <c r="C39" s="1"/>
      <c r="D39" s="27"/>
      <c r="E39" s="9"/>
      <c r="F39" s="69"/>
      <c r="G39" s="9"/>
      <c r="H39" s="9"/>
      <c r="I39" s="9"/>
      <c r="J39" s="9"/>
      <c r="K39" s="9"/>
      <c r="L39" s="9"/>
      <c r="M39" s="9"/>
      <c r="N39" s="9"/>
      <c r="O39" s="9"/>
      <c r="P39" s="9"/>
      <c r="Q39" s="61">
        <v>38</v>
      </c>
      <c r="R39" s="61">
        <v>38</v>
      </c>
      <c r="S39" s="73" t="s">
        <v>207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</row>
    <row r="40" spans="1:79" ht="16.5" thickBot="1" x14ac:dyDescent="0.25">
      <c r="A40" s="30" t="s">
        <v>59</v>
      </c>
      <c r="B40" s="30"/>
      <c r="C40" s="1"/>
      <c r="D40" s="27"/>
      <c r="E40" s="9"/>
      <c r="F40" s="69"/>
      <c r="G40" s="9"/>
      <c r="H40" s="9"/>
      <c r="I40" s="9"/>
      <c r="J40" s="9"/>
      <c r="K40" s="9"/>
      <c r="L40" s="9"/>
      <c r="M40" s="9"/>
      <c r="N40" s="9"/>
      <c r="O40" s="9"/>
      <c r="P40" s="9"/>
      <c r="Q40" s="61">
        <v>39</v>
      </c>
      <c r="R40" s="61">
        <v>39</v>
      </c>
      <c r="S40" s="73" t="s">
        <v>208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</row>
    <row r="41" spans="1:79" ht="16.5" thickBot="1" x14ac:dyDescent="0.25">
      <c r="A41" s="56" t="s">
        <v>63</v>
      </c>
      <c r="B41" s="57"/>
      <c r="C41" s="1"/>
      <c r="D41" s="27"/>
      <c r="E41" s="9"/>
      <c r="F41" s="69"/>
      <c r="G41" s="9"/>
      <c r="H41" s="9"/>
      <c r="I41" s="9"/>
      <c r="J41" s="9"/>
      <c r="K41" s="9"/>
      <c r="L41" s="9"/>
      <c r="M41" s="9"/>
      <c r="N41" s="9"/>
      <c r="O41" s="9"/>
      <c r="P41" s="9"/>
      <c r="Q41" s="61">
        <v>40</v>
      </c>
      <c r="R41" s="61">
        <v>40</v>
      </c>
      <c r="S41" s="73" t="s">
        <v>209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</row>
    <row r="42" spans="1:79" ht="16.5" thickBot="1" x14ac:dyDescent="0.25">
      <c r="A42" s="17" t="s">
        <v>60</v>
      </c>
      <c r="B42" s="17" t="s">
        <v>61</v>
      </c>
      <c r="C42" s="1"/>
      <c r="D42" s="27"/>
      <c r="E42" s="9"/>
      <c r="F42" s="69"/>
      <c r="G42" s="9"/>
      <c r="H42" s="9"/>
      <c r="I42" s="9"/>
      <c r="J42" s="9"/>
      <c r="K42" s="9"/>
      <c r="L42" s="9"/>
      <c r="M42" s="9"/>
      <c r="N42" s="9"/>
      <c r="O42" s="9"/>
      <c r="P42" s="9"/>
      <c r="Q42" s="61">
        <v>41</v>
      </c>
      <c r="R42" s="61">
        <v>41</v>
      </c>
      <c r="S42" s="73" t="s">
        <v>210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</row>
    <row r="43" spans="1:79" ht="16.5" thickBot="1" x14ac:dyDescent="0.25">
      <c r="A43" s="30"/>
      <c r="B43" s="49"/>
      <c r="C43" s="1"/>
      <c r="D43" s="27"/>
      <c r="E43" s="9"/>
      <c r="F43" s="69"/>
      <c r="G43" s="9"/>
      <c r="H43" s="9"/>
      <c r="I43" s="9"/>
      <c r="J43" s="9"/>
      <c r="K43" s="9"/>
      <c r="L43" s="9"/>
      <c r="M43" s="9"/>
      <c r="N43" s="9"/>
      <c r="O43" s="9"/>
      <c r="P43" s="9"/>
      <c r="Q43" s="61">
        <v>42</v>
      </c>
      <c r="R43" s="61">
        <v>42</v>
      </c>
      <c r="S43" s="73" t="s">
        <v>211</v>
      </c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</row>
    <row r="44" spans="1:79" ht="16.5" thickBot="1" x14ac:dyDescent="0.25">
      <c r="A44" s="30"/>
      <c r="B44" s="49"/>
      <c r="C44" s="1"/>
      <c r="D44" s="27"/>
      <c r="E44" s="9"/>
      <c r="F44" s="69"/>
      <c r="G44" s="9"/>
      <c r="H44" s="9"/>
      <c r="I44" s="9"/>
      <c r="J44" s="9"/>
      <c r="K44" s="9"/>
      <c r="L44" s="9"/>
      <c r="M44" s="9"/>
      <c r="N44" s="9"/>
      <c r="O44" s="9"/>
      <c r="P44" s="9"/>
      <c r="Q44" s="61">
        <v>43</v>
      </c>
      <c r="R44" s="61">
        <v>43</v>
      </c>
      <c r="S44" s="73" t="s">
        <v>212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</row>
    <row r="45" spans="1:79" ht="16.5" thickBot="1" x14ac:dyDescent="0.25">
      <c r="A45" s="30"/>
      <c r="B45" s="49"/>
      <c r="C45" s="1"/>
      <c r="D45" s="27"/>
      <c r="E45" s="9"/>
      <c r="F45" s="69"/>
      <c r="G45" s="9"/>
      <c r="H45" s="9"/>
      <c r="I45" s="9"/>
      <c r="J45" s="9"/>
      <c r="K45" s="9"/>
      <c r="L45" s="9"/>
      <c r="M45" s="9"/>
      <c r="N45" s="9"/>
      <c r="O45" s="9"/>
      <c r="P45" s="9"/>
      <c r="Q45" s="61">
        <v>44</v>
      </c>
      <c r="R45" s="61">
        <v>44</v>
      </c>
      <c r="S45" s="73" t="s">
        <v>213</v>
      </c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</row>
    <row r="46" spans="1:79" ht="15" thickBot="1" x14ac:dyDescent="0.25">
      <c r="A46" s="30"/>
      <c r="B46" s="49"/>
      <c r="C46" s="1"/>
      <c r="D46" s="27"/>
      <c r="E46" s="16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61">
        <v>45</v>
      </c>
      <c r="R46" s="61">
        <v>45</v>
      </c>
      <c r="S46" s="73" t="s">
        <v>214</v>
      </c>
      <c r="T46" s="9"/>
      <c r="U46" s="9"/>
      <c r="V46" s="9"/>
      <c r="W46" s="9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</row>
    <row r="47" spans="1:79" ht="15" thickBot="1" x14ac:dyDescent="0.25">
      <c r="A47" s="30"/>
      <c r="B47" s="49"/>
      <c r="C47" s="1"/>
      <c r="D47" s="27"/>
      <c r="E47" s="16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61">
        <v>46</v>
      </c>
      <c r="R47" s="61">
        <v>46</v>
      </c>
      <c r="S47" s="73" t="s">
        <v>215</v>
      </c>
      <c r="T47" s="9"/>
      <c r="U47" s="9"/>
      <c r="V47" s="9"/>
      <c r="W47" s="9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</row>
    <row r="48" spans="1:79" ht="15" thickBot="1" x14ac:dyDescent="0.25">
      <c r="A48" s="30"/>
      <c r="B48" s="49"/>
      <c r="C48" s="1"/>
      <c r="D48" s="27"/>
      <c r="E48" s="16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61">
        <v>47</v>
      </c>
      <c r="R48" s="61">
        <v>47</v>
      </c>
      <c r="S48" s="73" t="s">
        <v>216</v>
      </c>
      <c r="T48" s="9"/>
      <c r="U48" s="9"/>
      <c r="V48" s="9"/>
      <c r="W48" s="9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</row>
    <row r="49" spans="1:79" ht="15" thickBot="1" x14ac:dyDescent="0.25">
      <c r="A49" s="30"/>
      <c r="B49" s="49"/>
      <c r="C49" s="1"/>
      <c r="D49" s="27"/>
      <c r="E49" s="16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61">
        <v>48</v>
      </c>
      <c r="R49" s="61">
        <v>48</v>
      </c>
      <c r="S49" s="73" t="s">
        <v>217</v>
      </c>
      <c r="T49" s="9"/>
      <c r="U49" s="9"/>
      <c r="V49" s="9"/>
      <c r="W49" s="9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</row>
    <row r="50" spans="1:79" ht="15" thickBot="1" x14ac:dyDescent="0.25">
      <c r="A50" s="30"/>
      <c r="B50" s="49"/>
      <c r="C50" s="1"/>
      <c r="D50" s="27"/>
      <c r="E50" s="16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61">
        <v>49</v>
      </c>
      <c r="R50" s="61">
        <v>49</v>
      </c>
      <c r="S50" s="73" t="s">
        <v>218</v>
      </c>
      <c r="T50" s="9"/>
      <c r="U50" s="9"/>
      <c r="V50" s="9"/>
      <c r="W50" s="9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</row>
    <row r="51" spans="1:79" ht="15" thickBot="1" x14ac:dyDescent="0.25">
      <c r="A51" s="56" t="s">
        <v>98</v>
      </c>
      <c r="B51" s="57"/>
      <c r="C51" s="1"/>
      <c r="D51" s="27"/>
      <c r="E51" s="16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61">
        <v>50</v>
      </c>
      <c r="R51" s="61">
        <v>50</v>
      </c>
      <c r="S51" s="73" t="s">
        <v>219</v>
      </c>
      <c r="T51" s="9"/>
      <c r="U51" s="9"/>
      <c r="V51" s="9"/>
      <c r="W51" s="9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</row>
    <row r="52" spans="1:79" ht="15" thickBot="1" x14ac:dyDescent="0.25">
      <c r="A52" s="17" t="s">
        <v>60</v>
      </c>
      <c r="B52" s="17" t="s">
        <v>99</v>
      </c>
      <c r="C52" s="1"/>
      <c r="D52" s="27"/>
      <c r="E52" s="16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61">
        <v>51</v>
      </c>
      <c r="R52" s="61">
        <v>51</v>
      </c>
      <c r="S52" s="73" t="s">
        <v>220</v>
      </c>
      <c r="T52" s="9"/>
      <c r="U52" s="9"/>
      <c r="V52" s="9"/>
      <c r="W52" s="9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</row>
    <row r="53" spans="1:79" ht="15" thickBot="1" x14ac:dyDescent="0.25">
      <c r="A53" s="27"/>
      <c r="B53" s="27"/>
      <c r="C53" s="1"/>
      <c r="D53" s="27"/>
      <c r="E53" s="16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1">
        <v>52</v>
      </c>
      <c r="R53" s="61">
        <v>52</v>
      </c>
      <c r="S53" s="73" t="s">
        <v>221</v>
      </c>
      <c r="T53" s="9"/>
      <c r="U53" s="9"/>
      <c r="V53" s="9"/>
      <c r="W53" s="9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</row>
    <row r="54" spans="1:79" ht="15" thickBot="1" x14ac:dyDescent="0.25">
      <c r="A54" s="27"/>
      <c r="B54" s="27"/>
      <c r="C54" s="1"/>
      <c r="D54" s="27"/>
      <c r="E54" s="16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1">
        <v>53</v>
      </c>
      <c r="R54" s="61">
        <v>53</v>
      </c>
      <c r="S54" s="73" t="s">
        <v>222</v>
      </c>
      <c r="T54" s="9"/>
      <c r="U54" s="9"/>
      <c r="V54" s="9"/>
      <c r="W54" s="9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</row>
    <row r="55" spans="1:79" ht="15" thickBot="1" x14ac:dyDescent="0.25">
      <c r="A55" s="27"/>
      <c r="B55" s="27"/>
      <c r="C55" s="1"/>
      <c r="D55" s="27"/>
      <c r="E55" s="16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1">
        <v>54</v>
      </c>
      <c r="R55" s="61">
        <v>54</v>
      </c>
      <c r="S55" s="73" t="s">
        <v>223</v>
      </c>
      <c r="T55" s="9"/>
      <c r="U55" s="9"/>
      <c r="V55" s="9"/>
      <c r="W55" s="9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</row>
    <row r="56" spans="1:79" ht="15" thickBot="1" x14ac:dyDescent="0.25">
      <c r="A56" s="27" t="s">
        <v>100</v>
      </c>
      <c r="B56" s="27"/>
      <c r="C56" s="27"/>
      <c r="D56" s="27"/>
      <c r="E56" s="16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61">
        <v>55</v>
      </c>
      <c r="R56" s="61">
        <v>55</v>
      </c>
      <c r="S56" s="73" t="s">
        <v>224</v>
      </c>
      <c r="T56" s="9"/>
      <c r="U56" s="9"/>
      <c r="V56" s="9"/>
      <c r="W56" s="9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</row>
    <row r="57" spans="1:79" ht="15" thickBot="1" x14ac:dyDescent="0.25">
      <c r="A57" s="27"/>
      <c r="B57" s="27"/>
      <c r="C57" s="27"/>
      <c r="D57" s="27"/>
      <c r="E57" s="16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1">
        <v>56</v>
      </c>
      <c r="R57" s="61">
        <v>56</v>
      </c>
      <c r="S57" s="73" t="s">
        <v>225</v>
      </c>
      <c r="T57" s="9"/>
      <c r="U57" s="9"/>
      <c r="V57" s="9"/>
      <c r="W57" s="9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</row>
    <row r="58" spans="1:79" ht="15" thickBot="1" x14ac:dyDescent="0.25">
      <c r="A58" s="83" t="s">
        <v>101</v>
      </c>
      <c r="B58" s="84"/>
      <c r="C58" s="84"/>
      <c r="D58" s="85"/>
      <c r="E58" s="16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61">
        <v>57</v>
      </c>
      <c r="R58" s="61">
        <v>57</v>
      </c>
      <c r="S58" s="73" t="s">
        <v>226</v>
      </c>
      <c r="T58" s="9"/>
      <c r="U58" s="9"/>
      <c r="V58" s="9"/>
      <c r="W58" s="9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</row>
    <row r="59" spans="1:79" ht="15" thickBot="1" x14ac:dyDescent="0.25">
      <c r="A59" s="27" t="s">
        <v>102</v>
      </c>
      <c r="B59" s="27"/>
      <c r="C59" s="27"/>
      <c r="D59" s="27"/>
      <c r="E59" s="16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61">
        <v>58</v>
      </c>
      <c r="R59" s="61">
        <v>58</v>
      </c>
      <c r="S59" s="73" t="s">
        <v>227</v>
      </c>
      <c r="T59" s="9"/>
      <c r="U59" s="9"/>
      <c r="V59" s="9"/>
      <c r="W59" s="9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</row>
    <row r="60" spans="1:79" ht="15" thickBot="1" x14ac:dyDescent="0.25">
      <c r="A60" s="17" t="s">
        <v>103</v>
      </c>
      <c r="B60" s="17" t="s">
        <v>104</v>
      </c>
      <c r="C60" s="17" t="s">
        <v>105</v>
      </c>
      <c r="D60" s="17" t="s">
        <v>106</v>
      </c>
      <c r="E60" s="16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61">
        <v>59</v>
      </c>
      <c r="R60" s="61">
        <v>59</v>
      </c>
      <c r="S60" s="73" t="s">
        <v>228</v>
      </c>
      <c r="T60" s="9"/>
      <c r="U60" s="9"/>
      <c r="V60" s="9"/>
      <c r="W60" s="9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</row>
    <row r="61" spans="1:79" ht="15" thickBot="1" x14ac:dyDescent="0.25">
      <c r="A61" s="27"/>
      <c r="B61" s="27"/>
      <c r="C61" s="27"/>
      <c r="D61" s="27"/>
      <c r="E61" s="16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61">
        <v>60</v>
      </c>
      <c r="R61" s="61">
        <v>60</v>
      </c>
      <c r="S61" s="73" t="s">
        <v>229</v>
      </c>
      <c r="T61" s="9"/>
      <c r="U61" s="9"/>
      <c r="V61" s="9"/>
      <c r="W61" s="9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</row>
    <row r="62" spans="1:79" ht="15" thickBot="1" x14ac:dyDescent="0.25">
      <c r="A62" s="27"/>
      <c r="B62" s="27"/>
      <c r="C62" s="27"/>
      <c r="D62" s="27"/>
      <c r="E62" s="16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61">
        <v>61</v>
      </c>
      <c r="R62" s="61">
        <v>61</v>
      </c>
      <c r="S62" s="73" t="s">
        <v>230</v>
      </c>
      <c r="T62" s="9"/>
      <c r="U62" s="9"/>
      <c r="V62" s="9"/>
      <c r="W62" s="9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</row>
    <row r="63" spans="1:79" ht="15" thickBot="1" x14ac:dyDescent="0.25">
      <c r="A63" s="27" t="s">
        <v>107</v>
      </c>
      <c r="B63" s="27"/>
      <c r="C63" s="27"/>
      <c r="D63" s="27"/>
      <c r="E63" s="16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61">
        <v>62</v>
      </c>
      <c r="R63" s="61">
        <v>62</v>
      </c>
      <c r="S63" s="73" t="s">
        <v>231</v>
      </c>
      <c r="T63" s="9"/>
      <c r="U63" s="9"/>
      <c r="V63" s="9"/>
      <c r="W63" s="9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</row>
    <row r="64" spans="1:79" ht="15" thickBot="1" x14ac:dyDescent="0.25">
      <c r="A64" s="27"/>
      <c r="B64" s="27"/>
      <c r="C64" s="27"/>
      <c r="D64" s="27"/>
      <c r="E64" s="16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61">
        <v>63</v>
      </c>
      <c r="R64" s="61">
        <v>63</v>
      </c>
      <c r="S64" s="73" t="s">
        <v>232</v>
      </c>
      <c r="T64" s="9"/>
      <c r="U64" s="9"/>
      <c r="V64" s="9"/>
      <c r="W64" s="9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</row>
    <row r="65" spans="1:79" ht="15" thickBot="1" x14ac:dyDescent="0.25">
      <c r="A65" s="56" t="s">
        <v>112</v>
      </c>
      <c r="B65" s="58"/>
      <c r="C65" s="58"/>
      <c r="D65" s="57"/>
      <c r="E65" s="16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61">
        <v>64</v>
      </c>
      <c r="R65" s="61">
        <v>64</v>
      </c>
      <c r="S65" s="73" t="s">
        <v>233</v>
      </c>
      <c r="T65" s="9"/>
      <c r="U65" s="9"/>
      <c r="V65" s="9"/>
      <c r="W65" s="9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</row>
    <row r="66" spans="1:79" ht="15" thickBot="1" x14ac:dyDescent="0.25">
      <c r="A66" s="17" t="s">
        <v>113</v>
      </c>
      <c r="B66" s="17" t="s">
        <v>114</v>
      </c>
      <c r="C66" s="17" t="s">
        <v>115</v>
      </c>
      <c r="D66" s="17" t="s">
        <v>118</v>
      </c>
      <c r="E66" s="16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61">
        <v>65</v>
      </c>
      <c r="R66" s="61">
        <v>65</v>
      </c>
      <c r="S66" s="73" t="s">
        <v>234</v>
      </c>
      <c r="T66" s="9"/>
      <c r="U66" s="9"/>
      <c r="V66" s="9"/>
      <c r="W66" s="9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</row>
    <row r="67" spans="1:79" x14ac:dyDescent="0.2">
      <c r="A67" s="27"/>
      <c r="B67" s="27"/>
      <c r="C67" s="27"/>
      <c r="D67" s="27"/>
      <c r="E67" s="16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61">
        <v>66</v>
      </c>
      <c r="R67" s="61">
        <v>66</v>
      </c>
      <c r="S67" s="75" t="s">
        <v>255</v>
      </c>
      <c r="T67" s="9"/>
      <c r="U67" s="9"/>
      <c r="V67" s="9"/>
      <c r="W67" s="9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</row>
    <row r="68" spans="1:79" ht="15" thickBot="1" x14ac:dyDescent="0.25">
      <c r="A68" s="27"/>
      <c r="B68" s="27"/>
      <c r="C68" s="27"/>
      <c r="D68" s="17" t="s">
        <v>119</v>
      </c>
      <c r="E68" s="16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61">
        <v>67</v>
      </c>
      <c r="R68" s="61">
        <v>67</v>
      </c>
      <c r="S68" s="76" t="s">
        <v>235</v>
      </c>
      <c r="T68" s="9"/>
      <c r="U68" s="9"/>
      <c r="V68" s="9"/>
      <c r="W68" s="9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</row>
    <row r="69" spans="1:79" ht="15" thickBot="1" x14ac:dyDescent="0.25">
      <c r="A69" s="27"/>
      <c r="B69" s="27"/>
      <c r="C69" s="27"/>
      <c r="D69" s="27"/>
      <c r="E69" s="16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61">
        <v>68</v>
      </c>
      <c r="R69" s="61">
        <v>68</v>
      </c>
      <c r="S69" s="77" t="s">
        <v>236</v>
      </c>
      <c r="T69" s="9"/>
      <c r="U69" s="9"/>
      <c r="V69" s="9"/>
      <c r="W69" s="9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</row>
    <row r="70" spans="1:79" ht="15" thickBot="1" x14ac:dyDescent="0.25">
      <c r="A70" s="17" t="s">
        <v>121</v>
      </c>
      <c r="B70" s="17" t="s">
        <v>120</v>
      </c>
      <c r="C70" s="17" t="s">
        <v>122</v>
      </c>
      <c r="D70" s="17" t="s">
        <v>118</v>
      </c>
      <c r="E70" s="16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61">
        <v>69</v>
      </c>
      <c r="R70" s="61">
        <v>69</v>
      </c>
      <c r="S70" s="77" t="s">
        <v>237</v>
      </c>
      <c r="T70" s="9"/>
      <c r="U70" s="9"/>
      <c r="V70" s="9"/>
      <c r="W70" s="9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</row>
    <row r="71" spans="1:79" ht="15" thickBot="1" x14ac:dyDescent="0.25">
      <c r="A71" s="27"/>
      <c r="B71" s="27"/>
      <c r="C71" s="27"/>
      <c r="D71" s="27"/>
      <c r="E71" s="16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61">
        <v>70</v>
      </c>
      <c r="R71" s="61">
        <v>70</v>
      </c>
      <c r="S71" s="77" t="s">
        <v>238</v>
      </c>
      <c r="T71" s="9"/>
      <c r="U71" s="9"/>
      <c r="V71" s="9"/>
      <c r="W71" s="9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</row>
    <row r="72" spans="1:79" ht="15" thickBot="1" x14ac:dyDescent="0.25">
      <c r="A72" s="27"/>
      <c r="B72" s="27"/>
      <c r="C72" s="27"/>
      <c r="D72" s="17" t="s">
        <v>119</v>
      </c>
      <c r="E72" s="16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61">
        <v>71</v>
      </c>
      <c r="R72" s="61">
        <v>71</v>
      </c>
      <c r="S72" s="77" t="s">
        <v>239</v>
      </c>
      <c r="T72" s="9"/>
      <c r="U72" s="9"/>
      <c r="V72" s="9"/>
      <c r="W72" s="9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</row>
    <row r="73" spans="1:79" ht="15" thickBot="1" x14ac:dyDescent="0.25">
      <c r="A73" s="27"/>
      <c r="B73" s="27"/>
      <c r="C73" s="27"/>
      <c r="D73" s="27"/>
      <c r="E73" s="16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61">
        <v>72</v>
      </c>
      <c r="R73" s="61">
        <v>72</v>
      </c>
      <c r="S73" s="77" t="s">
        <v>240</v>
      </c>
      <c r="T73" s="9"/>
      <c r="U73" s="9"/>
      <c r="V73" s="9"/>
      <c r="W73" s="9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</row>
    <row r="74" spans="1:79" ht="15" thickBot="1" x14ac:dyDescent="0.25">
      <c r="A74" s="17" t="s">
        <v>123</v>
      </c>
      <c r="B74" s="56" t="s">
        <v>124</v>
      </c>
      <c r="C74" s="58"/>
      <c r="D74" s="57"/>
      <c r="E74" s="16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61">
        <v>73</v>
      </c>
      <c r="R74" s="61">
        <v>73</v>
      </c>
      <c r="S74" s="77" t="s">
        <v>241</v>
      </c>
      <c r="T74" s="9"/>
      <c r="U74" s="9"/>
      <c r="V74" s="9"/>
      <c r="W74" s="9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</row>
    <row r="75" spans="1:79" ht="15" thickBot="1" x14ac:dyDescent="0.25">
      <c r="A75" s="27"/>
      <c r="B75" s="27"/>
      <c r="C75" s="27"/>
      <c r="D75" s="27"/>
      <c r="E75" s="16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61">
        <v>74</v>
      </c>
      <c r="R75" s="61">
        <v>74</v>
      </c>
      <c r="S75" s="77" t="s">
        <v>242</v>
      </c>
      <c r="T75" s="9"/>
      <c r="U75" s="9"/>
      <c r="V75" s="9"/>
      <c r="W75" s="9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</row>
    <row r="76" spans="1:79" ht="15" thickBot="1" x14ac:dyDescent="0.25">
      <c r="A76" s="27"/>
      <c r="B76" s="27"/>
      <c r="C76" s="27"/>
      <c r="D76" s="27"/>
      <c r="E76" s="16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61">
        <v>75</v>
      </c>
      <c r="R76" s="61">
        <v>75</v>
      </c>
      <c r="S76" s="77" t="s">
        <v>243</v>
      </c>
      <c r="T76" s="9"/>
      <c r="U76" s="9"/>
      <c r="V76" s="9"/>
      <c r="W76" s="9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</row>
    <row r="77" spans="1:79" ht="15" thickBot="1" x14ac:dyDescent="0.25">
      <c r="A77" s="27" t="s">
        <v>125</v>
      </c>
      <c r="B77" s="27"/>
      <c r="C77" s="27"/>
      <c r="D77" s="27"/>
      <c r="E77" s="16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61">
        <v>76</v>
      </c>
      <c r="R77" s="61">
        <v>76</v>
      </c>
      <c r="S77" s="77" t="s">
        <v>244</v>
      </c>
      <c r="T77" s="9"/>
      <c r="U77" s="9"/>
      <c r="V77" s="9"/>
      <c r="W77" s="9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</row>
    <row r="78" spans="1:79" ht="15" thickBot="1" x14ac:dyDescent="0.25">
      <c r="A78" s="27"/>
      <c r="B78" s="27"/>
      <c r="C78" s="27"/>
      <c r="D78" s="27"/>
      <c r="E78" s="16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61">
        <v>77</v>
      </c>
      <c r="R78" s="61">
        <v>77</v>
      </c>
      <c r="S78" s="77" t="s">
        <v>245</v>
      </c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</row>
    <row r="79" spans="1:79" ht="15" thickBot="1" x14ac:dyDescent="0.25">
      <c r="A79" s="17" t="s">
        <v>126</v>
      </c>
      <c r="B79" s="27" t="s">
        <v>127</v>
      </c>
      <c r="C79" s="27"/>
      <c r="D79" s="27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61">
        <v>78</v>
      </c>
      <c r="R79" s="61">
        <v>78</v>
      </c>
      <c r="S79" s="77" t="s">
        <v>246</v>
      </c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</row>
    <row r="80" spans="1:79" ht="15" thickBot="1" x14ac:dyDescent="0.25">
      <c r="A80" s="27"/>
      <c r="B80" s="27"/>
      <c r="C80" s="27"/>
      <c r="D80" s="27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61">
        <v>79</v>
      </c>
      <c r="R80" s="61">
        <v>79</v>
      </c>
      <c r="S80" s="77" t="s">
        <v>247</v>
      </c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</row>
    <row r="81" spans="1:79" ht="15" thickBot="1" x14ac:dyDescent="0.25">
      <c r="A81" s="27"/>
      <c r="B81" s="27" t="s">
        <v>128</v>
      </c>
      <c r="C81" s="31"/>
      <c r="D81" s="27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61">
        <v>80</v>
      </c>
      <c r="R81" s="61">
        <v>80</v>
      </c>
      <c r="S81" s="77" t="s">
        <v>248</v>
      </c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</row>
    <row r="82" spans="1:79" ht="15" thickBot="1" x14ac:dyDescent="0.25">
      <c r="A82" s="27"/>
      <c r="B82" s="27"/>
      <c r="C82" s="27"/>
      <c r="D82" s="27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61">
        <v>81</v>
      </c>
      <c r="R82" s="61">
        <v>81</v>
      </c>
      <c r="S82" s="77" t="s">
        <v>249</v>
      </c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</row>
    <row r="83" spans="1:79" ht="15" thickBot="1" x14ac:dyDescent="0.25">
      <c r="A83" s="27" t="s">
        <v>129</v>
      </c>
      <c r="B83" s="32"/>
      <c r="C83" s="27"/>
      <c r="D83" s="27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61">
        <v>77.2</v>
      </c>
      <c r="R83" s="61"/>
      <c r="S83" s="78">
        <v>13</v>
      </c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</row>
    <row r="84" spans="1:79" x14ac:dyDescent="0.2">
      <c r="A84" s="27"/>
      <c r="B84" s="27"/>
      <c r="C84" s="27"/>
      <c r="D84" s="27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79" t="str">
        <f>LOOKUP(S83,R2:S82)</f>
        <v>BANCO DE SAN JUAN S.A.</v>
      </c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</row>
    <row r="85" spans="1:79" x14ac:dyDescent="0.2">
      <c r="A85" s="27" t="s">
        <v>130</v>
      </c>
      <c r="B85" s="27"/>
      <c r="C85" s="27"/>
      <c r="D85" s="27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2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</row>
    <row r="86" spans="1:79" x14ac:dyDescent="0.2">
      <c r="A86" s="27" t="s">
        <v>131</v>
      </c>
      <c r="B86" s="27"/>
      <c r="C86" s="27"/>
      <c r="D86" s="27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2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</row>
    <row r="87" spans="1:79" x14ac:dyDescent="0.2">
      <c r="A87" s="27"/>
      <c r="B87" s="27"/>
      <c r="C87" s="27"/>
      <c r="D87" s="27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2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</row>
    <row r="88" spans="1:79" x14ac:dyDescent="0.2">
      <c r="A88" s="27"/>
      <c r="B88" s="27"/>
      <c r="C88" s="27"/>
      <c r="D88" s="27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2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</row>
    <row r="89" spans="1:79" x14ac:dyDescent="0.2">
      <c r="A89" s="27"/>
      <c r="B89" s="27"/>
      <c r="C89" s="27"/>
      <c r="D89" s="27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2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</row>
    <row r="90" spans="1:79" x14ac:dyDescent="0.2">
      <c r="A90" s="27"/>
      <c r="B90" s="27"/>
      <c r="C90" s="27"/>
      <c r="D90" s="27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2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</row>
    <row r="91" spans="1:79" x14ac:dyDescent="0.2">
      <c r="A91" s="27"/>
      <c r="B91" s="27"/>
      <c r="C91" s="27"/>
      <c r="D91" s="27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2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</row>
    <row r="92" spans="1:79" x14ac:dyDescent="0.2">
      <c r="A92" s="27"/>
      <c r="B92" s="27"/>
      <c r="C92" s="27"/>
      <c r="D92" s="27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2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</row>
    <row r="93" spans="1:79" x14ac:dyDescent="0.2">
      <c r="A93" s="27"/>
      <c r="B93" s="27"/>
      <c r="C93" s="27"/>
      <c r="D93" s="27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2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</row>
    <row r="94" spans="1:79" x14ac:dyDescent="0.2">
      <c r="A94" s="27"/>
      <c r="B94" s="27"/>
      <c r="C94" s="27"/>
      <c r="D94" s="27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2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</row>
    <row r="95" spans="1:79" x14ac:dyDescent="0.2">
      <c r="A95" s="27"/>
      <c r="B95" s="27"/>
      <c r="C95" s="27"/>
      <c r="D95" s="27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2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</row>
    <row r="96" spans="1:79" x14ac:dyDescent="0.2">
      <c r="A96" s="27"/>
      <c r="B96" s="27"/>
      <c r="C96" s="27"/>
      <c r="D96" s="27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2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</row>
    <row r="97" spans="1:79" x14ac:dyDescent="0.2">
      <c r="A97" s="27"/>
      <c r="B97" s="27"/>
      <c r="C97" s="27"/>
      <c r="D97" s="27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2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</row>
    <row r="98" spans="1:79" x14ac:dyDescent="0.2">
      <c r="A98" s="27"/>
      <c r="B98" s="27"/>
      <c r="C98" s="27"/>
      <c r="D98" s="27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2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</row>
    <row r="99" spans="1:79" x14ac:dyDescent="0.2">
      <c r="A99" s="27"/>
      <c r="B99" s="27"/>
      <c r="C99" s="27"/>
      <c r="D99" s="27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2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</row>
    <row r="100" spans="1:79" x14ac:dyDescent="0.2"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2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</row>
    <row r="101" spans="1:79" ht="15" x14ac:dyDescent="0.25">
      <c r="A101" s="81" t="s">
        <v>142</v>
      </c>
      <c r="B101" s="82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2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</row>
    <row r="102" spans="1:79" ht="15" x14ac:dyDescent="0.25">
      <c r="A102" s="36" t="s">
        <v>143</v>
      </c>
      <c r="B102" s="36" t="s">
        <v>50</v>
      </c>
      <c r="C102" s="12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2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</row>
    <row r="103" spans="1:79" x14ac:dyDescent="0.2">
      <c r="A103" s="12" t="s">
        <v>134</v>
      </c>
      <c r="B103" s="12">
        <f>B7</f>
        <v>11000</v>
      </c>
      <c r="C103" s="12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2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</row>
    <row r="104" spans="1:79" x14ac:dyDescent="0.2">
      <c r="A104" s="12" t="s">
        <v>135</v>
      </c>
      <c r="B104" s="12">
        <f>B9</f>
        <v>0.24</v>
      </c>
      <c r="C104" s="12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2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</row>
    <row r="105" spans="1:79" x14ac:dyDescent="0.2">
      <c r="A105" s="12" t="s">
        <v>136</v>
      </c>
      <c r="B105" s="12">
        <f>B10</f>
        <v>120</v>
      </c>
      <c r="C105" s="12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2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</row>
    <row r="106" spans="1:79" x14ac:dyDescent="0.2">
      <c r="A106" s="12" t="s">
        <v>137</v>
      </c>
      <c r="B106" s="12">
        <f>B14</f>
        <v>43495</v>
      </c>
      <c r="C106" s="12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2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</row>
    <row r="107" spans="1:79" x14ac:dyDescent="0.2">
      <c r="A107" s="12" t="s">
        <v>138</v>
      </c>
      <c r="B107" s="71">
        <f>B15</f>
        <v>0</v>
      </c>
      <c r="C107" s="12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2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</row>
    <row r="108" spans="1:79" x14ac:dyDescent="0.2">
      <c r="A108" s="12" t="s">
        <v>139</v>
      </c>
      <c r="B108" s="71">
        <f>S83</f>
        <v>13</v>
      </c>
      <c r="C108" s="12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2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</row>
    <row r="109" spans="1:79" x14ac:dyDescent="0.2">
      <c r="A109" s="12" t="s">
        <v>141</v>
      </c>
      <c r="B109" s="71">
        <f>J8</f>
        <v>0</v>
      </c>
      <c r="C109" s="12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2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</row>
    <row r="110" spans="1:79" x14ac:dyDescent="0.2">
      <c r="A110" s="12" t="s">
        <v>140</v>
      </c>
      <c r="B110" s="12" t="str">
        <f>K8</f>
        <v>UVI</v>
      </c>
      <c r="C110" s="12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2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</row>
    <row r="111" spans="1:79" x14ac:dyDescent="0.2">
      <c r="A111" s="12" t="s">
        <v>18</v>
      </c>
      <c r="B111" s="71">
        <f>L8</f>
        <v>0</v>
      </c>
      <c r="C111" s="12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2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</row>
    <row r="112" spans="1:79" x14ac:dyDescent="0.2">
      <c r="A112" s="10" t="s">
        <v>144</v>
      </c>
      <c r="B112" s="12">
        <v>0.04</v>
      </c>
      <c r="C112" s="12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2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</row>
    <row r="113" spans="1:79" x14ac:dyDescent="0.2">
      <c r="A113" s="12"/>
      <c r="B113" s="12"/>
      <c r="C113" s="12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2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</row>
    <row r="114" spans="1:79" x14ac:dyDescent="0.2">
      <c r="A114" s="12"/>
      <c r="B114" s="12"/>
      <c r="C114" s="12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2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</row>
    <row r="115" spans="1:79" x14ac:dyDescent="0.2">
      <c r="A115" s="12"/>
      <c r="B115" s="12"/>
      <c r="C115" s="12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2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</row>
    <row r="116" spans="1:79" x14ac:dyDescent="0.2"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2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</row>
    <row r="117" spans="1:79" x14ac:dyDescent="0.2"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2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</row>
    <row r="118" spans="1:79" x14ac:dyDescent="0.2"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2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</row>
    <row r="119" spans="1:79" x14ac:dyDescent="0.2"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2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</row>
    <row r="120" spans="1:79" x14ac:dyDescent="0.2"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2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</row>
    <row r="121" spans="1:79" x14ac:dyDescent="0.2"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2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</row>
    <row r="122" spans="1:79" x14ac:dyDescent="0.2"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2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</row>
    <row r="123" spans="1:79" x14ac:dyDescent="0.2"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2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</row>
    <row r="124" spans="1:79" x14ac:dyDescent="0.2"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2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</row>
    <row r="125" spans="1:79" x14ac:dyDescent="0.2"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2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</row>
    <row r="126" spans="1:79" x14ac:dyDescent="0.2"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2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</row>
    <row r="127" spans="1:79" x14ac:dyDescent="0.2"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2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</row>
    <row r="128" spans="1:79" x14ac:dyDescent="0.2"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2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</row>
    <row r="129" spans="6:79" x14ac:dyDescent="0.2"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2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</row>
    <row r="130" spans="6:79" x14ac:dyDescent="0.2"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2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</row>
    <row r="131" spans="6:79" x14ac:dyDescent="0.2"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2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</row>
    <row r="132" spans="6:79" x14ac:dyDescent="0.2"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2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</row>
    <row r="133" spans="6:79" x14ac:dyDescent="0.2"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2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</row>
    <row r="134" spans="6:79" x14ac:dyDescent="0.2"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</row>
    <row r="135" spans="6:79" x14ac:dyDescent="0.2"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</row>
    <row r="136" spans="6:79" x14ac:dyDescent="0.2"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</row>
    <row r="137" spans="6:79" x14ac:dyDescent="0.2"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</row>
    <row r="138" spans="6:79" x14ac:dyDescent="0.2"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</row>
    <row r="139" spans="6:79" x14ac:dyDescent="0.2"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</row>
    <row r="140" spans="6:79" x14ac:dyDescent="0.2"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</row>
    <row r="141" spans="6:79" x14ac:dyDescent="0.2"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</row>
    <row r="142" spans="6:79" x14ac:dyDescent="0.2"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</row>
    <row r="143" spans="6:79" x14ac:dyDescent="0.2"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</row>
    <row r="144" spans="6:79" x14ac:dyDescent="0.2"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</row>
  </sheetData>
  <protectedRanges>
    <protectedRange sqref="B9:B17 B7" name="Releva"/>
  </protectedRanges>
  <mergeCells count="3">
    <mergeCell ref="A1:C1"/>
    <mergeCell ref="A101:B101"/>
    <mergeCell ref="A58:D5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Drop Down 21">
              <controlPr locked="0" defaultSize="0" autoLine="0" autoPict="0">
                <anchor moveWithCells="1">
                  <from>
                    <xdr:col>0</xdr:col>
                    <xdr:colOff>0</xdr:colOff>
                    <xdr:row>25</xdr:row>
                    <xdr:rowOff>19050</xdr:rowOff>
                  </from>
                  <to>
                    <xdr:col>0</xdr:col>
                    <xdr:colOff>2514600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5" name="Drop Down 35">
              <controlPr locked="0" defaultSize="0" autoLine="0" autoPict="0">
                <anchor moveWithCells="1">
                  <from>
                    <xdr:col>1</xdr:col>
                    <xdr:colOff>0</xdr:colOff>
                    <xdr:row>37</xdr:row>
                    <xdr:rowOff>19050</xdr:rowOff>
                  </from>
                  <to>
                    <xdr:col>1</xdr:col>
                    <xdr:colOff>3267075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" name="Drop Down 61">
              <controlPr locked="0" defaultSize="0" autoLine="0" autoPict="0">
                <anchor moveWithCells="1">
                  <from>
                    <xdr:col>1</xdr:col>
                    <xdr:colOff>0</xdr:colOff>
                    <xdr:row>29</xdr:row>
                    <xdr:rowOff>19050</xdr:rowOff>
                  </from>
                  <to>
                    <xdr:col>1</xdr:col>
                    <xdr:colOff>3267075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" name="Drop Down 76">
              <controlPr locked="0" defaultSize="0" autoLine="0" autoPict="0">
                <anchor moveWithCells="1">
                  <from>
                    <xdr:col>0</xdr:col>
                    <xdr:colOff>0</xdr:colOff>
                    <xdr:row>66</xdr:row>
                    <xdr:rowOff>9525</xdr:rowOff>
                  </from>
                  <to>
                    <xdr:col>0</xdr:col>
                    <xdr:colOff>2524125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Drop Down 16">
              <controlPr locked="0" defaultSize="0" autoLine="0" autoPict="0">
                <anchor moveWithCells="1">
                  <from>
                    <xdr:col>0</xdr:col>
                    <xdr:colOff>0</xdr:colOff>
                    <xdr:row>20</xdr:row>
                    <xdr:rowOff>19050</xdr:rowOff>
                  </from>
                  <to>
                    <xdr:col>0</xdr:col>
                    <xdr:colOff>2533650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Drop Down 17">
              <controlPr locked="0" defaultSize="0" autoLine="0" autoPict="0">
                <anchor moveWithCells="1">
                  <from>
                    <xdr:col>1</xdr:col>
                    <xdr:colOff>9525</xdr:colOff>
                    <xdr:row>20</xdr:row>
                    <xdr:rowOff>19050</xdr:rowOff>
                  </from>
                  <to>
                    <xdr:col>2</xdr:col>
                    <xdr:colOff>28575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Drop Down 19">
              <controlPr locked="0" defaultSize="0" autoLine="0" autoPict="0">
                <anchor moveWithCells="1">
                  <from>
                    <xdr:col>0</xdr:col>
                    <xdr:colOff>0</xdr:colOff>
                    <xdr:row>22</xdr:row>
                    <xdr:rowOff>0</xdr:rowOff>
                  </from>
                  <to>
                    <xdr:col>0</xdr:col>
                    <xdr:colOff>2533650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Drop Down 30">
              <controlPr locked="0" defaultSize="0" autoLine="0" autoPict="0">
                <anchor moveWithCells="1">
                  <from>
                    <xdr:col>1</xdr:col>
                    <xdr:colOff>0</xdr:colOff>
                    <xdr:row>22</xdr:row>
                    <xdr:rowOff>19050</xdr:rowOff>
                  </from>
                  <to>
                    <xdr:col>1</xdr:col>
                    <xdr:colOff>3267075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2" name="Drop Down 59">
              <controlPr locked="0" defaultSize="0" autoLine="0" autoPict="0">
                <anchor moveWithCells="1">
                  <from>
                    <xdr:col>1</xdr:col>
                    <xdr:colOff>0</xdr:colOff>
                    <xdr:row>18</xdr:row>
                    <xdr:rowOff>19050</xdr:rowOff>
                  </from>
                  <to>
                    <xdr:col>1</xdr:col>
                    <xdr:colOff>3267075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3" name="Drop Down 88">
              <controlPr locked="0" defaultSize="0" autoLine="0" autoPict="0">
                <anchor moveWithCells="1">
                  <from>
                    <xdr:col>1</xdr:col>
                    <xdr:colOff>19050</xdr:colOff>
                    <xdr:row>12</xdr:row>
                    <xdr:rowOff>0</xdr:rowOff>
                  </from>
                  <to>
                    <xdr:col>2</xdr:col>
                    <xdr:colOff>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4" name="Option Button 89">
              <controlPr defaultSize="0" autoFill="0" autoLine="0" autoPict="0">
                <anchor moveWithCells="1">
                  <from>
                    <xdr:col>0</xdr:col>
                    <xdr:colOff>38100</xdr:colOff>
                    <xdr:row>78</xdr:row>
                    <xdr:rowOff>171450</xdr:rowOff>
                  </from>
                  <to>
                    <xdr:col>0</xdr:col>
                    <xdr:colOff>1133475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5" name="Option Button 90">
              <controlPr defaultSize="0" autoFill="0" autoLine="0" autoPict="0">
                <anchor moveWithCells="1">
                  <from>
                    <xdr:col>0</xdr:col>
                    <xdr:colOff>38100</xdr:colOff>
                    <xdr:row>79</xdr:row>
                    <xdr:rowOff>161925</xdr:rowOff>
                  </from>
                  <to>
                    <xdr:col>0</xdr:col>
                    <xdr:colOff>1133475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6" name="Option Button 91">
              <controlPr defaultSize="0" autoFill="0" autoLine="0" autoPict="0">
                <anchor moveWithCells="1">
                  <from>
                    <xdr:col>0</xdr:col>
                    <xdr:colOff>38100</xdr:colOff>
                    <xdr:row>80</xdr:row>
                    <xdr:rowOff>161925</xdr:rowOff>
                  </from>
                  <to>
                    <xdr:col>0</xdr:col>
                    <xdr:colOff>1133475</xdr:colOff>
                    <xdr:row>81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7" name="Drop Down 106">
              <controlPr defaultSize="0" autoLine="0" autoPict="0">
                <anchor moveWithCells="1">
                  <from>
                    <xdr:col>1</xdr:col>
                    <xdr:colOff>19050</xdr:colOff>
                    <xdr:row>15</xdr:row>
                    <xdr:rowOff>19050</xdr:rowOff>
                  </from>
                  <to>
                    <xdr:col>2</xdr:col>
                    <xdr:colOff>9525</xdr:colOff>
                    <xdr:row>15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CC365"/>
  <sheetViews>
    <sheetView topLeftCell="U1" workbookViewId="0">
      <pane xSplit="28305" topLeftCell="S1"/>
      <selection activeCell="AE5" sqref="AE5"/>
      <selection pane="topRight" activeCell="S1" sqref="S1"/>
    </sheetView>
  </sheetViews>
  <sheetFormatPr baseColWidth="10" defaultRowHeight="14.25" x14ac:dyDescent="0.2"/>
  <cols>
    <col min="1" max="1" width="5.75" customWidth="1"/>
    <col min="11" max="11" width="21.875" customWidth="1"/>
    <col min="12" max="12" width="18.125" customWidth="1"/>
    <col min="17" max="17" width="13.125" customWidth="1"/>
    <col min="18" max="18" width="13.75" customWidth="1"/>
    <col min="20" max="20" width="18.75" customWidth="1"/>
    <col min="21" max="21" width="41.625" customWidth="1"/>
    <col min="22" max="22" width="30.75" customWidth="1"/>
    <col min="23" max="24" width="21.5" customWidth="1"/>
    <col min="29" max="31" width="14" customWidth="1"/>
    <col min="33" max="33" width="12" customWidth="1"/>
  </cols>
  <sheetData>
    <row r="1" spans="1:81" ht="23.25" x14ac:dyDescent="0.35">
      <c r="A1" s="3" t="s">
        <v>27</v>
      </c>
      <c r="B1" s="1"/>
      <c r="C1" s="1"/>
      <c r="D1" s="1"/>
      <c r="E1" s="1"/>
    </row>
    <row r="2" spans="1:81" x14ac:dyDescent="0.2">
      <c r="A2" s="2" t="s">
        <v>19</v>
      </c>
      <c r="B2" s="1"/>
      <c r="C2" s="1"/>
      <c r="D2" s="1"/>
      <c r="E2" s="1"/>
    </row>
    <row r="3" spans="1:81" ht="15" x14ac:dyDescent="0.25">
      <c r="A3" s="4"/>
      <c r="B3" s="5"/>
      <c r="C3" s="1"/>
      <c r="E3" s="6" t="s">
        <v>0</v>
      </c>
      <c r="K3" s="43" t="s">
        <v>31</v>
      </c>
      <c r="L3" s="43"/>
      <c r="M3" s="43"/>
      <c r="N3" s="43" t="s">
        <v>145</v>
      </c>
      <c r="O3" s="43"/>
      <c r="P3" s="43"/>
      <c r="Q3" s="43"/>
      <c r="R3" s="44" t="s">
        <v>146</v>
      </c>
      <c r="S3" s="43" t="s">
        <v>106</v>
      </c>
      <c r="T3" s="44" t="s">
        <v>147</v>
      </c>
      <c r="U3" s="44"/>
      <c r="V3" s="44"/>
      <c r="W3" s="44" t="s">
        <v>148</v>
      </c>
      <c r="X3" s="44" t="s">
        <v>160</v>
      </c>
      <c r="Y3" s="44" t="s">
        <v>149</v>
      </c>
      <c r="Z3" s="44" t="s">
        <v>150</v>
      </c>
      <c r="AA3" s="43" t="s">
        <v>151</v>
      </c>
      <c r="AB3" s="44" t="s">
        <v>162</v>
      </c>
      <c r="AC3" s="44" t="s">
        <v>165</v>
      </c>
      <c r="AD3" s="44"/>
      <c r="AE3" s="44"/>
      <c r="AF3" s="43" t="s">
        <v>152</v>
      </c>
      <c r="AG3" s="43" t="s">
        <v>153</v>
      </c>
      <c r="AH3" s="43"/>
      <c r="AI3" s="43"/>
      <c r="AJ3" s="43"/>
    </row>
    <row r="4" spans="1:81" ht="15" x14ac:dyDescent="0.25">
      <c r="A4" s="4"/>
      <c r="B4" s="86" t="s">
        <v>20</v>
      </c>
      <c r="C4" s="87"/>
      <c r="D4" s="86" t="s">
        <v>21</v>
      </c>
      <c r="E4" s="87"/>
      <c r="F4" t="s">
        <v>132</v>
      </c>
      <c r="K4" s="43" t="s">
        <v>166</v>
      </c>
      <c r="L4" s="43" t="s">
        <v>167</v>
      </c>
      <c r="M4" s="43" t="s">
        <v>44</v>
      </c>
      <c r="N4" s="43" t="s">
        <v>168</v>
      </c>
      <c r="O4" s="43" t="s">
        <v>154</v>
      </c>
      <c r="P4" s="43" t="s">
        <v>155</v>
      </c>
      <c r="Q4" s="43" t="s">
        <v>156</v>
      </c>
      <c r="R4" s="45"/>
      <c r="S4" s="43"/>
      <c r="T4" s="45"/>
      <c r="U4" s="45" t="s">
        <v>163</v>
      </c>
      <c r="V4" s="45" t="s">
        <v>164</v>
      </c>
      <c r="W4" s="45"/>
      <c r="X4" s="45"/>
      <c r="Y4" s="45"/>
      <c r="Z4" s="45" t="s">
        <v>251</v>
      </c>
      <c r="AA4" s="43"/>
      <c r="AB4" s="45"/>
      <c r="AC4" s="45"/>
      <c r="AD4" s="45" t="s">
        <v>252</v>
      </c>
      <c r="AE4" s="45" t="s">
        <v>253</v>
      </c>
      <c r="AF4" s="43" t="s">
        <v>157</v>
      </c>
      <c r="AG4" s="41">
        <v>44562</v>
      </c>
      <c r="AH4" s="41">
        <v>44593</v>
      </c>
      <c r="AI4" s="41">
        <v>44621</v>
      </c>
      <c r="AJ4" s="41">
        <v>44652</v>
      </c>
      <c r="AK4" s="42">
        <v>44682</v>
      </c>
      <c r="AL4" s="42">
        <v>44713</v>
      </c>
      <c r="AM4" s="42">
        <v>44743</v>
      </c>
      <c r="AN4" s="42">
        <v>44774</v>
      </c>
      <c r="AO4" s="42">
        <v>44805</v>
      </c>
      <c r="AP4" s="42">
        <v>44835</v>
      </c>
      <c r="AQ4" s="42">
        <v>44866</v>
      </c>
      <c r="AR4" s="42">
        <v>44896</v>
      </c>
      <c r="AS4" s="42">
        <v>44927</v>
      </c>
      <c r="AT4" s="42">
        <v>44958</v>
      </c>
      <c r="AU4" s="42">
        <v>44986</v>
      </c>
      <c r="AV4" s="42">
        <v>45017</v>
      </c>
      <c r="AW4" s="42">
        <v>45047</v>
      </c>
      <c r="AX4" s="42">
        <v>45078</v>
      </c>
      <c r="AY4" s="42">
        <v>45108</v>
      </c>
      <c r="AZ4" s="42">
        <v>45139</v>
      </c>
      <c r="BA4" s="42">
        <v>45170</v>
      </c>
      <c r="BB4" s="42">
        <v>45200</v>
      </c>
      <c r="BC4" s="42">
        <v>45231</v>
      </c>
      <c r="BD4" s="42">
        <v>45261</v>
      </c>
      <c r="BE4" s="42">
        <v>45292</v>
      </c>
      <c r="BF4" s="42">
        <v>45323</v>
      </c>
      <c r="BG4" s="42">
        <v>45352</v>
      </c>
      <c r="BH4" s="42">
        <v>45383</v>
      </c>
      <c r="BI4" s="42">
        <v>45413</v>
      </c>
      <c r="BJ4" s="42">
        <v>45444</v>
      </c>
      <c r="BK4" s="42">
        <v>45474</v>
      </c>
      <c r="BL4" s="42">
        <v>45505</v>
      </c>
      <c r="BM4" s="42">
        <v>45536</v>
      </c>
      <c r="BN4" s="42">
        <v>45566</v>
      </c>
      <c r="BO4" s="42">
        <v>45597</v>
      </c>
      <c r="BP4" s="42">
        <v>45627</v>
      </c>
      <c r="BQ4" s="42">
        <v>45658</v>
      </c>
      <c r="BR4" s="42">
        <v>45689</v>
      </c>
      <c r="BS4" s="42">
        <v>45717</v>
      </c>
      <c r="BT4" s="42">
        <v>45748</v>
      </c>
      <c r="BU4" s="42">
        <v>45778</v>
      </c>
      <c r="BV4" s="42">
        <v>45809</v>
      </c>
      <c r="BW4" s="42">
        <v>45839</v>
      </c>
      <c r="BX4" s="42">
        <v>45870</v>
      </c>
      <c r="BY4" s="42">
        <v>45901</v>
      </c>
      <c r="BZ4" s="42">
        <v>45931</v>
      </c>
      <c r="CA4" s="42">
        <v>45962</v>
      </c>
      <c r="CB4" s="42">
        <v>45992</v>
      </c>
      <c r="CC4" s="42" t="s">
        <v>158</v>
      </c>
    </row>
    <row r="5" spans="1:81" ht="15" x14ac:dyDescent="0.25">
      <c r="A5" s="7" t="s">
        <v>22</v>
      </c>
      <c r="B5" s="7" t="s">
        <v>23</v>
      </c>
      <c r="C5" s="7" t="s">
        <v>24</v>
      </c>
      <c r="D5" s="7" t="s">
        <v>23</v>
      </c>
      <c r="E5" s="7" t="s">
        <v>25</v>
      </c>
      <c r="F5" t="s">
        <v>111</v>
      </c>
      <c r="K5" s="24">
        <f>Datos!$B$15</f>
        <v>0</v>
      </c>
      <c r="L5" s="47">
        <f>Datos!$B$27</f>
        <v>0</v>
      </c>
      <c r="M5" s="47">
        <f>Datos!$B$26</f>
        <v>0</v>
      </c>
      <c r="N5" s="28">
        <f>Datos!$B$28</f>
        <v>0</v>
      </c>
      <c r="O5">
        <f>Datos!$B$29</f>
        <v>0</v>
      </c>
      <c r="P5" t="e">
        <f>Datos!$W$28</f>
        <v>#N/A</v>
      </c>
      <c r="Q5" s="52">
        <f>Datos!$B$31</f>
        <v>0</v>
      </c>
      <c r="R5" s="52">
        <f>Datos!$B$33</f>
        <v>0</v>
      </c>
      <c r="S5">
        <f>Datos!$B$32</f>
        <v>0</v>
      </c>
      <c r="T5" t="str">
        <f>Datos!$S$84</f>
        <v>BANCO DE SAN JUAN S.A.</v>
      </c>
      <c r="U5" s="53" t="str">
        <f>LOOKUP(Datos!$S$83,[1]Datos!$A$2:$D$83,[1]Datos!$D$2:$D$83)</f>
        <v>AV IG DE LA ROZA OESTE 85 San juan</v>
      </c>
      <c r="V5" s="53" t="str">
        <f>LOOKUP(Datos!$S$83,[1]Datos!$A$2:$L$83,[1]Datos!$L$2:$L$83)</f>
        <v>vwiszniovski@bancosanjuan.com</v>
      </c>
      <c r="Y5" t="str">
        <f>Datos!$P$5</f>
        <v>UVI</v>
      </c>
      <c r="Z5" s="53" t="str">
        <f>LOOKUP(Datos!$S$83,[1]Datos!$A$2:$E$83,[1]Datos!$E$2:$E$83)</f>
        <v>X</v>
      </c>
      <c r="AB5" t="str">
        <f ca="1">Datos!H8</f>
        <v>Prendario</v>
      </c>
      <c r="AC5" s="54">
        <f>Datos!B14</f>
        <v>43495</v>
      </c>
      <c r="AD5" s="55">
        <f>Datos!$B$7</f>
        <v>11000</v>
      </c>
      <c r="AE5" s="55">
        <f>Datos!$B$8</f>
        <v>0</v>
      </c>
    </row>
    <row r="6" spans="1:81" x14ac:dyDescent="0.2">
      <c r="A6" s="40">
        <v>1</v>
      </c>
      <c r="B6" s="38"/>
      <c r="C6" s="38"/>
      <c r="D6" s="8"/>
      <c r="E6" s="8"/>
      <c r="F6" t="s">
        <v>110</v>
      </c>
    </row>
    <row r="7" spans="1:81" x14ac:dyDescent="0.2">
      <c r="A7" s="40">
        <v>2</v>
      </c>
      <c r="B7" s="37"/>
      <c r="C7" s="37"/>
      <c r="D7" s="8" t="s">
        <v>26</v>
      </c>
      <c r="E7" s="8"/>
    </row>
    <row r="8" spans="1:81" x14ac:dyDescent="0.2">
      <c r="A8" s="40">
        <v>3</v>
      </c>
      <c r="B8" s="37"/>
      <c r="C8" s="37"/>
      <c r="D8" s="8" t="s">
        <v>26</v>
      </c>
      <c r="E8" s="8"/>
    </row>
    <row r="9" spans="1:81" x14ac:dyDescent="0.2">
      <c r="A9" s="40">
        <v>4</v>
      </c>
      <c r="B9" s="37"/>
      <c r="C9" s="37"/>
      <c r="D9" s="8" t="s">
        <v>26</v>
      </c>
      <c r="E9" s="8"/>
    </row>
    <row r="10" spans="1:81" x14ac:dyDescent="0.2">
      <c r="A10" s="40">
        <v>5</v>
      </c>
      <c r="B10" s="37"/>
      <c r="C10" s="37"/>
      <c r="D10" s="8" t="s">
        <v>26</v>
      </c>
      <c r="E10" s="8"/>
    </row>
    <row r="11" spans="1:81" x14ac:dyDescent="0.2">
      <c r="A11" s="40">
        <v>6</v>
      </c>
      <c r="B11" s="37"/>
      <c r="C11" s="37"/>
      <c r="D11" s="8" t="s">
        <v>26</v>
      </c>
      <c r="E11" s="8"/>
    </row>
    <row r="12" spans="1:81" x14ac:dyDescent="0.2">
      <c r="A12" s="40">
        <v>7</v>
      </c>
      <c r="B12" s="37"/>
      <c r="C12" s="37"/>
      <c r="D12" s="8" t="s">
        <v>26</v>
      </c>
      <c r="E12" s="8"/>
    </row>
    <row r="13" spans="1:81" x14ac:dyDescent="0.2">
      <c r="A13" s="40">
        <v>8</v>
      </c>
      <c r="B13" s="37"/>
      <c r="C13" s="37"/>
      <c r="D13" s="8" t="s">
        <v>26</v>
      </c>
      <c r="E13" s="8"/>
    </row>
    <row r="14" spans="1:81" x14ac:dyDescent="0.2">
      <c r="A14" s="40">
        <v>9</v>
      </c>
      <c r="B14" s="37"/>
      <c r="C14" s="37"/>
      <c r="D14" s="8" t="s">
        <v>26</v>
      </c>
      <c r="E14" s="8"/>
    </row>
    <row r="15" spans="1:81" x14ac:dyDescent="0.2">
      <c r="A15" s="40">
        <v>10</v>
      </c>
      <c r="B15" s="37"/>
      <c r="C15" s="37"/>
      <c r="D15" s="8" t="s">
        <v>26</v>
      </c>
      <c r="E15" s="8"/>
    </row>
    <row r="16" spans="1:81" x14ac:dyDescent="0.2">
      <c r="A16" s="40">
        <v>11</v>
      </c>
      <c r="B16" s="37"/>
      <c r="C16" s="37"/>
      <c r="D16" s="8" t="s">
        <v>26</v>
      </c>
      <c r="E16" s="8"/>
    </row>
    <row r="17" spans="1:5" x14ac:dyDescent="0.2">
      <c r="A17" s="40">
        <v>12</v>
      </c>
      <c r="B17" s="37"/>
      <c r="C17" s="37"/>
      <c r="D17" s="8" t="s">
        <v>26</v>
      </c>
      <c r="E17" s="8"/>
    </row>
    <row r="18" spans="1:5" x14ac:dyDescent="0.2">
      <c r="A18" s="40">
        <v>13</v>
      </c>
      <c r="B18" s="37"/>
      <c r="C18" s="37"/>
      <c r="D18" s="8" t="s">
        <v>26</v>
      </c>
      <c r="E18" s="8"/>
    </row>
    <row r="19" spans="1:5" x14ac:dyDescent="0.2">
      <c r="A19" s="40">
        <v>14</v>
      </c>
      <c r="B19" s="37"/>
      <c r="C19" s="37"/>
      <c r="D19" s="8" t="s">
        <v>26</v>
      </c>
      <c r="E19" s="8"/>
    </row>
    <row r="20" spans="1:5" x14ac:dyDescent="0.2">
      <c r="A20" s="40">
        <v>15</v>
      </c>
      <c r="B20" s="37"/>
      <c r="C20" s="37"/>
      <c r="D20" s="8" t="s">
        <v>26</v>
      </c>
      <c r="E20" s="8"/>
    </row>
    <row r="21" spans="1:5" x14ac:dyDescent="0.2">
      <c r="A21" s="40">
        <v>16</v>
      </c>
      <c r="B21" s="37"/>
      <c r="C21" s="37"/>
      <c r="D21" s="8" t="s">
        <v>26</v>
      </c>
      <c r="E21" s="8"/>
    </row>
    <row r="22" spans="1:5" x14ac:dyDescent="0.2">
      <c r="A22" s="40">
        <v>17</v>
      </c>
      <c r="B22" s="37"/>
      <c r="C22" s="37"/>
      <c r="D22" s="8" t="s">
        <v>26</v>
      </c>
      <c r="E22" s="8"/>
    </row>
    <row r="23" spans="1:5" x14ac:dyDescent="0.2">
      <c r="A23" s="40">
        <v>18</v>
      </c>
      <c r="B23" s="37"/>
      <c r="C23" s="37"/>
      <c r="D23" s="8" t="s">
        <v>26</v>
      </c>
      <c r="E23" s="8"/>
    </row>
    <row r="24" spans="1:5" x14ac:dyDescent="0.2">
      <c r="A24" s="40">
        <v>19</v>
      </c>
      <c r="B24" s="37"/>
      <c r="C24" s="37"/>
      <c r="D24" s="8" t="s">
        <v>26</v>
      </c>
      <c r="E24" s="8"/>
    </row>
    <row r="25" spans="1:5" x14ac:dyDescent="0.2">
      <c r="A25" s="40">
        <v>20</v>
      </c>
      <c r="B25" s="37"/>
      <c r="C25" s="37"/>
      <c r="D25" s="8" t="s">
        <v>26</v>
      </c>
      <c r="E25" s="8"/>
    </row>
    <row r="26" spans="1:5" x14ac:dyDescent="0.2">
      <c r="A26" s="40">
        <v>21</v>
      </c>
      <c r="B26" s="37"/>
      <c r="C26" s="37"/>
      <c r="D26" s="8" t="s">
        <v>26</v>
      </c>
      <c r="E26" s="8"/>
    </row>
    <row r="27" spans="1:5" x14ac:dyDescent="0.2">
      <c r="A27" s="40">
        <v>22</v>
      </c>
      <c r="B27" s="37"/>
      <c r="C27" s="37"/>
      <c r="D27" s="8" t="s">
        <v>26</v>
      </c>
      <c r="E27" s="8"/>
    </row>
    <row r="28" spans="1:5" x14ac:dyDescent="0.2">
      <c r="A28" s="40">
        <v>23</v>
      </c>
      <c r="B28" s="37"/>
      <c r="C28" s="37"/>
      <c r="D28" s="8" t="s">
        <v>26</v>
      </c>
      <c r="E28" s="8"/>
    </row>
    <row r="29" spans="1:5" x14ac:dyDescent="0.2">
      <c r="A29" s="40">
        <v>24</v>
      </c>
      <c r="B29" s="37"/>
      <c r="C29" s="37"/>
      <c r="D29" s="8" t="s">
        <v>26</v>
      </c>
      <c r="E29" s="8"/>
    </row>
    <row r="30" spans="1:5" x14ac:dyDescent="0.2">
      <c r="A30" s="40">
        <v>25</v>
      </c>
      <c r="B30" s="37"/>
      <c r="C30" s="37"/>
      <c r="D30" s="8" t="s">
        <v>26</v>
      </c>
      <c r="E30" s="8"/>
    </row>
    <row r="31" spans="1:5" x14ac:dyDescent="0.2">
      <c r="A31" s="40">
        <v>26</v>
      </c>
      <c r="B31" s="37"/>
      <c r="C31" s="37"/>
      <c r="D31" s="8" t="s">
        <v>26</v>
      </c>
      <c r="E31" s="8"/>
    </row>
    <row r="32" spans="1:5" x14ac:dyDescent="0.2">
      <c r="A32" s="40">
        <v>27</v>
      </c>
      <c r="B32" s="37"/>
      <c r="C32" s="37"/>
      <c r="D32" s="8" t="s">
        <v>26</v>
      </c>
      <c r="E32" s="8"/>
    </row>
    <row r="33" spans="1:5" x14ac:dyDescent="0.2">
      <c r="A33" s="40">
        <v>28</v>
      </c>
      <c r="B33" s="37"/>
      <c r="C33" s="37"/>
      <c r="D33" s="8" t="s">
        <v>26</v>
      </c>
      <c r="E33" s="8"/>
    </row>
    <row r="34" spans="1:5" x14ac:dyDescent="0.2">
      <c r="A34" s="40">
        <v>29</v>
      </c>
      <c r="B34" s="37"/>
      <c r="C34" s="37"/>
      <c r="D34" s="8" t="s">
        <v>26</v>
      </c>
      <c r="E34" s="8"/>
    </row>
    <row r="35" spans="1:5" x14ac:dyDescent="0.2">
      <c r="A35" s="40">
        <v>30</v>
      </c>
      <c r="B35" s="37"/>
      <c r="C35" s="37"/>
      <c r="D35" s="8" t="s">
        <v>26</v>
      </c>
      <c r="E35" s="8"/>
    </row>
    <row r="36" spans="1:5" x14ac:dyDescent="0.2">
      <c r="A36" s="40">
        <v>31</v>
      </c>
      <c r="B36" s="37"/>
      <c r="C36" s="37"/>
      <c r="D36" s="8" t="s">
        <v>26</v>
      </c>
      <c r="E36" s="8"/>
    </row>
    <row r="37" spans="1:5" x14ac:dyDescent="0.2">
      <c r="A37" s="40">
        <v>32</v>
      </c>
      <c r="B37" s="37"/>
      <c r="C37" s="37"/>
      <c r="D37" s="8" t="s">
        <v>26</v>
      </c>
      <c r="E37" s="8"/>
    </row>
    <row r="38" spans="1:5" x14ac:dyDescent="0.2">
      <c r="A38" s="40">
        <v>33</v>
      </c>
      <c r="B38" s="37"/>
      <c r="C38" s="37"/>
      <c r="D38" s="8" t="s">
        <v>26</v>
      </c>
      <c r="E38" s="8"/>
    </row>
    <row r="39" spans="1:5" x14ac:dyDescent="0.2">
      <c r="A39" s="40">
        <v>34</v>
      </c>
      <c r="B39" s="37"/>
      <c r="C39" s="37"/>
      <c r="D39" s="8" t="s">
        <v>26</v>
      </c>
      <c r="E39" s="8"/>
    </row>
    <row r="40" spans="1:5" x14ac:dyDescent="0.2">
      <c r="A40" s="40">
        <v>35</v>
      </c>
      <c r="B40" s="37"/>
      <c r="C40" s="37"/>
      <c r="D40" s="8" t="s">
        <v>26</v>
      </c>
      <c r="E40" s="8"/>
    </row>
    <row r="41" spans="1:5" x14ac:dyDescent="0.2">
      <c r="A41" s="40">
        <v>36</v>
      </c>
      <c r="B41" s="37"/>
      <c r="C41" s="37"/>
      <c r="D41" s="8" t="s">
        <v>26</v>
      </c>
      <c r="E41" s="8"/>
    </row>
    <row r="42" spans="1:5" x14ac:dyDescent="0.2">
      <c r="A42" s="40">
        <v>37</v>
      </c>
      <c r="B42" s="37"/>
      <c r="C42" s="37"/>
      <c r="D42" s="8" t="s">
        <v>26</v>
      </c>
      <c r="E42" s="8"/>
    </row>
    <row r="43" spans="1:5" x14ac:dyDescent="0.2">
      <c r="A43" s="40">
        <v>38</v>
      </c>
      <c r="B43" s="37"/>
      <c r="C43" s="37"/>
      <c r="D43" s="8" t="s">
        <v>26</v>
      </c>
      <c r="E43" s="8"/>
    </row>
    <row r="44" spans="1:5" x14ac:dyDescent="0.2">
      <c r="A44" s="40">
        <v>39</v>
      </c>
      <c r="B44" s="37"/>
      <c r="C44" s="37"/>
      <c r="D44" s="8" t="s">
        <v>26</v>
      </c>
      <c r="E44" s="8"/>
    </row>
    <row r="45" spans="1:5" x14ac:dyDescent="0.2">
      <c r="A45" s="40">
        <v>40</v>
      </c>
      <c r="B45" s="37"/>
      <c r="C45" s="37"/>
      <c r="D45" s="8" t="s">
        <v>26</v>
      </c>
      <c r="E45" s="8"/>
    </row>
    <row r="46" spans="1:5" x14ac:dyDescent="0.2">
      <c r="A46" s="40">
        <v>41</v>
      </c>
      <c r="B46" s="37"/>
      <c r="C46" s="37"/>
      <c r="D46" s="8" t="s">
        <v>26</v>
      </c>
      <c r="E46" s="8"/>
    </row>
    <row r="47" spans="1:5" x14ac:dyDescent="0.2">
      <c r="A47" s="40">
        <v>42</v>
      </c>
      <c r="B47" s="37"/>
      <c r="C47" s="37"/>
      <c r="D47" s="8" t="s">
        <v>26</v>
      </c>
      <c r="E47" s="8"/>
    </row>
    <row r="48" spans="1:5" x14ac:dyDescent="0.2">
      <c r="A48" s="40">
        <v>43</v>
      </c>
      <c r="B48" s="37"/>
      <c r="C48" s="37"/>
      <c r="D48" s="8" t="s">
        <v>26</v>
      </c>
      <c r="E48" s="8"/>
    </row>
    <row r="49" spans="1:5" x14ac:dyDescent="0.2">
      <c r="A49" s="40">
        <v>44</v>
      </c>
      <c r="B49" s="37"/>
      <c r="C49" s="37"/>
      <c r="D49" s="8" t="s">
        <v>26</v>
      </c>
      <c r="E49" s="8"/>
    </row>
    <row r="50" spans="1:5" x14ac:dyDescent="0.2">
      <c r="A50" s="40">
        <v>45</v>
      </c>
      <c r="B50" s="37"/>
      <c r="C50" s="37"/>
      <c r="D50" s="8" t="s">
        <v>26</v>
      </c>
      <c r="E50" s="8"/>
    </row>
    <row r="51" spans="1:5" x14ac:dyDescent="0.2">
      <c r="A51" s="40">
        <v>46</v>
      </c>
      <c r="B51" s="37"/>
      <c r="C51" s="37"/>
      <c r="D51" s="8" t="s">
        <v>26</v>
      </c>
      <c r="E51" s="8"/>
    </row>
    <row r="52" spans="1:5" x14ac:dyDescent="0.2">
      <c r="A52" s="40">
        <v>47</v>
      </c>
      <c r="B52" s="37"/>
      <c r="C52" s="37"/>
      <c r="D52" s="8" t="s">
        <v>26</v>
      </c>
      <c r="E52" s="8"/>
    </row>
    <row r="53" spans="1:5" x14ac:dyDescent="0.2">
      <c r="A53" s="40">
        <v>48</v>
      </c>
      <c r="B53" s="37"/>
      <c r="C53" s="37"/>
      <c r="D53" s="8" t="s">
        <v>26</v>
      </c>
      <c r="E53" s="8"/>
    </row>
    <row r="54" spans="1:5" x14ac:dyDescent="0.2">
      <c r="A54" s="40">
        <v>49</v>
      </c>
      <c r="B54" s="37"/>
      <c r="C54" s="37"/>
      <c r="D54" s="8" t="s">
        <v>26</v>
      </c>
      <c r="E54" s="8"/>
    </row>
    <row r="55" spans="1:5" x14ac:dyDescent="0.2">
      <c r="A55" s="40">
        <v>50</v>
      </c>
      <c r="B55" s="37"/>
      <c r="C55" s="37"/>
      <c r="D55" s="8" t="s">
        <v>26</v>
      </c>
      <c r="E55" s="8"/>
    </row>
    <row r="56" spans="1:5" x14ac:dyDescent="0.2">
      <c r="A56" s="40">
        <v>51</v>
      </c>
      <c r="B56" s="37"/>
      <c r="C56" s="37"/>
      <c r="D56" s="8" t="s">
        <v>26</v>
      </c>
      <c r="E56" s="8"/>
    </row>
    <row r="57" spans="1:5" x14ac:dyDescent="0.2">
      <c r="A57" s="40">
        <v>52</v>
      </c>
      <c r="B57" s="37"/>
      <c r="C57" s="37"/>
      <c r="D57" s="8" t="s">
        <v>26</v>
      </c>
      <c r="E57" s="8"/>
    </row>
    <row r="58" spans="1:5" x14ac:dyDescent="0.2">
      <c r="A58" s="40">
        <v>53</v>
      </c>
      <c r="B58" s="37"/>
      <c r="C58" s="37"/>
      <c r="D58" s="8" t="s">
        <v>26</v>
      </c>
      <c r="E58" s="8"/>
    </row>
    <row r="59" spans="1:5" x14ac:dyDescent="0.2">
      <c r="A59" s="40">
        <v>54</v>
      </c>
      <c r="B59" s="37"/>
      <c r="C59" s="37"/>
      <c r="D59" s="8" t="s">
        <v>26</v>
      </c>
      <c r="E59" s="8"/>
    </row>
    <row r="60" spans="1:5" x14ac:dyDescent="0.2">
      <c r="A60" s="40">
        <v>55</v>
      </c>
      <c r="B60" s="37"/>
      <c r="C60" s="37"/>
      <c r="D60" s="8" t="s">
        <v>26</v>
      </c>
      <c r="E60" s="8"/>
    </row>
    <row r="61" spans="1:5" x14ac:dyDescent="0.2">
      <c r="A61" s="40">
        <v>56</v>
      </c>
      <c r="B61" s="37"/>
      <c r="C61" s="37"/>
      <c r="D61" s="8" t="s">
        <v>26</v>
      </c>
      <c r="E61" s="8"/>
    </row>
    <row r="62" spans="1:5" x14ac:dyDescent="0.2">
      <c r="A62" s="40">
        <v>57</v>
      </c>
      <c r="B62" s="37"/>
      <c r="C62" s="37"/>
      <c r="D62" s="8" t="s">
        <v>26</v>
      </c>
      <c r="E62" s="8"/>
    </row>
    <row r="63" spans="1:5" x14ac:dyDescent="0.2">
      <c r="A63" s="40">
        <v>58</v>
      </c>
      <c r="B63" s="37"/>
      <c r="C63" s="37"/>
      <c r="D63" s="8" t="s">
        <v>26</v>
      </c>
      <c r="E63" s="8"/>
    </row>
    <row r="64" spans="1:5" x14ac:dyDescent="0.2">
      <c r="A64" s="40">
        <v>59</v>
      </c>
      <c r="B64" s="37"/>
      <c r="C64" s="37"/>
      <c r="D64" s="8" t="s">
        <v>26</v>
      </c>
      <c r="E64" s="8"/>
    </row>
    <row r="65" spans="1:5" x14ac:dyDescent="0.2">
      <c r="A65" s="40">
        <v>60</v>
      </c>
      <c r="B65" s="37"/>
      <c r="C65" s="37"/>
      <c r="D65" s="8" t="s">
        <v>26</v>
      </c>
      <c r="E65" s="8"/>
    </row>
    <row r="66" spans="1:5" x14ac:dyDescent="0.2">
      <c r="A66" s="40">
        <v>61</v>
      </c>
      <c r="B66" s="37"/>
      <c r="C66" s="37"/>
      <c r="D66" s="8" t="s">
        <v>26</v>
      </c>
      <c r="E66" s="8"/>
    </row>
    <row r="67" spans="1:5" x14ac:dyDescent="0.2">
      <c r="A67" s="40">
        <v>62</v>
      </c>
      <c r="B67" s="37"/>
      <c r="C67" s="37"/>
      <c r="D67" s="8" t="s">
        <v>26</v>
      </c>
      <c r="E67" s="8"/>
    </row>
    <row r="68" spans="1:5" x14ac:dyDescent="0.2">
      <c r="A68" s="40">
        <v>63</v>
      </c>
      <c r="B68" s="37"/>
      <c r="C68" s="37"/>
      <c r="D68" s="8" t="s">
        <v>26</v>
      </c>
      <c r="E68" s="8"/>
    </row>
    <row r="69" spans="1:5" x14ac:dyDescent="0.2">
      <c r="A69" s="40">
        <v>64</v>
      </c>
      <c r="B69" s="37"/>
      <c r="C69" s="37"/>
      <c r="D69" s="8" t="s">
        <v>26</v>
      </c>
      <c r="E69" s="8"/>
    </row>
    <row r="70" spans="1:5" x14ac:dyDescent="0.2">
      <c r="A70" s="40">
        <v>65</v>
      </c>
      <c r="B70" s="37"/>
      <c r="C70" s="37"/>
      <c r="D70" s="8" t="s">
        <v>26</v>
      </c>
      <c r="E70" s="8"/>
    </row>
    <row r="71" spans="1:5" x14ac:dyDescent="0.2">
      <c r="A71" s="40">
        <v>66</v>
      </c>
      <c r="B71" s="37"/>
      <c r="C71" s="37"/>
      <c r="D71" s="8" t="s">
        <v>26</v>
      </c>
      <c r="E71" s="8"/>
    </row>
    <row r="72" spans="1:5" x14ac:dyDescent="0.2">
      <c r="A72" s="40">
        <v>67</v>
      </c>
      <c r="B72" s="37"/>
      <c r="C72" s="37"/>
      <c r="D72" s="8" t="s">
        <v>26</v>
      </c>
      <c r="E72" s="8"/>
    </row>
    <row r="73" spans="1:5" x14ac:dyDescent="0.2">
      <c r="A73" s="40">
        <v>68</v>
      </c>
      <c r="B73" s="37"/>
      <c r="C73" s="37"/>
      <c r="D73" s="8" t="s">
        <v>26</v>
      </c>
      <c r="E73" s="8"/>
    </row>
    <row r="74" spans="1:5" x14ac:dyDescent="0.2">
      <c r="A74" s="40">
        <v>69</v>
      </c>
      <c r="B74" s="37"/>
      <c r="C74" s="37"/>
      <c r="D74" s="8" t="s">
        <v>26</v>
      </c>
      <c r="E74" s="8"/>
    </row>
    <row r="75" spans="1:5" x14ac:dyDescent="0.2">
      <c r="A75" s="40">
        <v>70</v>
      </c>
      <c r="B75" s="37"/>
      <c r="C75" s="37"/>
      <c r="D75" s="8" t="s">
        <v>26</v>
      </c>
      <c r="E75" s="8"/>
    </row>
    <row r="76" spans="1:5" x14ac:dyDescent="0.2">
      <c r="A76" s="40">
        <v>71</v>
      </c>
      <c r="B76" s="37"/>
      <c r="C76" s="37"/>
      <c r="D76" s="8" t="s">
        <v>26</v>
      </c>
      <c r="E76" s="8"/>
    </row>
    <row r="77" spans="1:5" x14ac:dyDescent="0.2">
      <c r="A77" s="40">
        <v>72</v>
      </c>
      <c r="B77" s="37"/>
      <c r="C77" s="37"/>
      <c r="D77" s="8" t="s">
        <v>26</v>
      </c>
      <c r="E77" s="8"/>
    </row>
    <row r="78" spans="1:5" x14ac:dyDescent="0.2">
      <c r="A78" s="40">
        <v>73</v>
      </c>
      <c r="B78" s="37"/>
      <c r="C78" s="37"/>
      <c r="D78" s="8" t="s">
        <v>26</v>
      </c>
      <c r="E78" s="8"/>
    </row>
    <row r="79" spans="1:5" x14ac:dyDescent="0.2">
      <c r="A79" s="40">
        <v>74</v>
      </c>
      <c r="B79" s="37"/>
      <c r="C79" s="37"/>
      <c r="D79" s="8" t="s">
        <v>26</v>
      </c>
      <c r="E79" s="8"/>
    </row>
    <row r="80" spans="1:5" x14ac:dyDescent="0.2">
      <c r="A80" s="40">
        <v>75</v>
      </c>
      <c r="B80" s="37"/>
      <c r="C80" s="37"/>
      <c r="D80" s="8" t="s">
        <v>26</v>
      </c>
      <c r="E80" s="8"/>
    </row>
    <row r="81" spans="1:5" x14ac:dyDescent="0.2">
      <c r="A81" s="40">
        <v>76</v>
      </c>
      <c r="B81" s="37"/>
      <c r="C81" s="37"/>
      <c r="D81" s="8" t="s">
        <v>26</v>
      </c>
      <c r="E81" s="8"/>
    </row>
    <row r="82" spans="1:5" x14ac:dyDescent="0.2">
      <c r="A82" s="40">
        <v>77</v>
      </c>
      <c r="B82" s="37"/>
      <c r="C82" s="37"/>
      <c r="D82" s="8" t="s">
        <v>26</v>
      </c>
      <c r="E82" s="8"/>
    </row>
    <row r="83" spans="1:5" x14ac:dyDescent="0.2">
      <c r="A83" s="40">
        <v>78</v>
      </c>
      <c r="B83" s="37"/>
      <c r="C83" s="37"/>
      <c r="D83" s="8" t="s">
        <v>26</v>
      </c>
      <c r="E83" s="8"/>
    </row>
    <row r="84" spans="1:5" x14ac:dyDescent="0.2">
      <c r="A84" s="40">
        <v>79</v>
      </c>
      <c r="B84" s="37"/>
      <c r="C84" s="37"/>
      <c r="D84" s="8" t="s">
        <v>26</v>
      </c>
      <c r="E84" s="8"/>
    </row>
    <row r="85" spans="1:5" x14ac:dyDescent="0.2">
      <c r="A85" s="40">
        <v>80</v>
      </c>
      <c r="B85" s="37"/>
      <c r="C85" s="37"/>
      <c r="D85" s="8" t="s">
        <v>26</v>
      </c>
      <c r="E85" s="8"/>
    </row>
    <row r="86" spans="1:5" x14ac:dyDescent="0.2">
      <c r="A86" s="40">
        <v>81</v>
      </c>
      <c r="B86" s="37"/>
      <c r="C86" s="37"/>
      <c r="D86" s="8" t="s">
        <v>26</v>
      </c>
      <c r="E86" s="8"/>
    </row>
    <row r="87" spans="1:5" x14ac:dyDescent="0.2">
      <c r="A87" s="40">
        <v>82</v>
      </c>
      <c r="B87" s="37"/>
      <c r="C87" s="37"/>
      <c r="D87" s="8" t="s">
        <v>26</v>
      </c>
      <c r="E87" s="8"/>
    </row>
    <row r="88" spans="1:5" x14ac:dyDescent="0.2">
      <c r="A88" s="40">
        <v>83</v>
      </c>
      <c r="B88" s="37"/>
      <c r="C88" s="37"/>
      <c r="D88" s="8" t="s">
        <v>26</v>
      </c>
      <c r="E88" s="8"/>
    </row>
    <row r="89" spans="1:5" x14ac:dyDescent="0.2">
      <c r="A89" s="40">
        <v>84</v>
      </c>
      <c r="B89" s="37"/>
      <c r="C89" s="37"/>
      <c r="D89" s="8" t="s">
        <v>26</v>
      </c>
      <c r="E89" s="8"/>
    </row>
    <row r="90" spans="1:5" x14ac:dyDescent="0.2">
      <c r="A90" s="40">
        <v>85</v>
      </c>
      <c r="B90" s="37"/>
      <c r="C90" s="37"/>
      <c r="D90" s="8" t="s">
        <v>26</v>
      </c>
      <c r="E90" s="8"/>
    </row>
    <row r="91" spans="1:5" x14ac:dyDescent="0.2">
      <c r="A91" s="40">
        <v>86</v>
      </c>
      <c r="B91" s="37"/>
      <c r="C91" s="37"/>
      <c r="D91" s="8" t="s">
        <v>26</v>
      </c>
      <c r="E91" s="8"/>
    </row>
    <row r="92" spans="1:5" x14ac:dyDescent="0.2">
      <c r="A92" s="40">
        <v>87</v>
      </c>
      <c r="B92" s="37"/>
      <c r="C92" s="37"/>
      <c r="D92" s="8" t="s">
        <v>26</v>
      </c>
      <c r="E92" s="8"/>
    </row>
    <row r="93" spans="1:5" x14ac:dyDescent="0.2">
      <c r="A93" s="40">
        <v>88</v>
      </c>
      <c r="B93" s="37"/>
      <c r="C93" s="37"/>
      <c r="D93" s="8" t="s">
        <v>26</v>
      </c>
      <c r="E93" s="8"/>
    </row>
    <row r="94" spans="1:5" x14ac:dyDescent="0.2">
      <c r="A94" s="40">
        <v>89</v>
      </c>
      <c r="B94" s="37"/>
      <c r="C94" s="37"/>
      <c r="D94" s="8" t="s">
        <v>26</v>
      </c>
      <c r="E94" s="8"/>
    </row>
    <row r="95" spans="1:5" x14ac:dyDescent="0.2">
      <c r="A95" s="40">
        <v>90</v>
      </c>
      <c r="B95" s="37"/>
      <c r="C95" s="37"/>
      <c r="D95" s="8" t="s">
        <v>26</v>
      </c>
      <c r="E95" s="8"/>
    </row>
    <row r="96" spans="1:5" x14ac:dyDescent="0.2">
      <c r="A96" s="40">
        <v>91</v>
      </c>
      <c r="B96" s="37"/>
      <c r="C96" s="37"/>
      <c r="D96" s="8" t="s">
        <v>26</v>
      </c>
      <c r="E96" s="8"/>
    </row>
    <row r="97" spans="1:5" x14ac:dyDescent="0.2">
      <c r="A97" s="40">
        <v>92</v>
      </c>
      <c r="B97" s="37"/>
      <c r="C97" s="37"/>
      <c r="D97" s="8" t="s">
        <v>26</v>
      </c>
      <c r="E97" s="8"/>
    </row>
    <row r="98" spans="1:5" x14ac:dyDescent="0.2">
      <c r="A98" s="40">
        <v>93</v>
      </c>
      <c r="B98" s="37"/>
      <c r="C98" s="37"/>
      <c r="D98" s="8" t="s">
        <v>26</v>
      </c>
      <c r="E98" s="8"/>
    </row>
    <row r="99" spans="1:5" x14ac:dyDescent="0.2">
      <c r="A99" s="40">
        <v>94</v>
      </c>
      <c r="B99" s="37"/>
      <c r="C99" s="37"/>
      <c r="D99" s="8" t="s">
        <v>26</v>
      </c>
      <c r="E99" s="8"/>
    </row>
    <row r="100" spans="1:5" x14ac:dyDescent="0.2">
      <c r="A100" s="40">
        <v>95</v>
      </c>
      <c r="B100" s="37"/>
      <c r="C100" s="37"/>
      <c r="D100" s="8" t="s">
        <v>26</v>
      </c>
      <c r="E100" s="8"/>
    </row>
    <row r="101" spans="1:5" x14ac:dyDescent="0.2">
      <c r="A101" s="40">
        <v>96</v>
      </c>
      <c r="B101" s="37"/>
      <c r="C101" s="37"/>
      <c r="D101" s="8" t="s">
        <v>26</v>
      </c>
      <c r="E101" s="8"/>
    </row>
    <row r="102" spans="1:5" x14ac:dyDescent="0.2">
      <c r="A102" s="40">
        <v>97</v>
      </c>
      <c r="B102" s="37"/>
      <c r="C102" s="37"/>
      <c r="D102" s="8" t="s">
        <v>26</v>
      </c>
      <c r="E102" s="8"/>
    </row>
    <row r="103" spans="1:5" x14ac:dyDescent="0.2">
      <c r="A103" s="40">
        <v>98</v>
      </c>
      <c r="B103" s="37"/>
      <c r="C103" s="37"/>
      <c r="D103" s="8" t="s">
        <v>26</v>
      </c>
      <c r="E103" s="8"/>
    </row>
    <row r="104" spans="1:5" x14ac:dyDescent="0.2">
      <c r="A104" s="40">
        <v>99</v>
      </c>
      <c r="B104" s="37"/>
      <c r="C104" s="37"/>
      <c r="D104" s="8" t="s">
        <v>26</v>
      </c>
      <c r="E104" s="8"/>
    </row>
    <row r="105" spans="1:5" x14ac:dyDescent="0.2">
      <c r="A105" s="40">
        <v>100</v>
      </c>
      <c r="B105" s="37"/>
      <c r="C105" s="37"/>
      <c r="D105" s="8" t="s">
        <v>26</v>
      </c>
      <c r="E105" s="8"/>
    </row>
    <row r="106" spans="1:5" x14ac:dyDescent="0.2">
      <c r="A106" s="40">
        <v>101</v>
      </c>
      <c r="B106" s="37"/>
      <c r="C106" s="37"/>
      <c r="D106" s="8" t="s">
        <v>26</v>
      </c>
      <c r="E106" s="8"/>
    </row>
    <row r="107" spans="1:5" x14ac:dyDescent="0.2">
      <c r="A107" s="40">
        <v>102</v>
      </c>
      <c r="B107" s="37"/>
      <c r="C107" s="37"/>
      <c r="D107" s="8" t="s">
        <v>26</v>
      </c>
      <c r="E107" s="8"/>
    </row>
    <row r="108" spans="1:5" x14ac:dyDescent="0.2">
      <c r="A108" s="40">
        <v>103</v>
      </c>
      <c r="B108" s="37"/>
      <c r="C108" s="37"/>
      <c r="D108" s="8" t="s">
        <v>26</v>
      </c>
      <c r="E108" s="8"/>
    </row>
    <row r="109" spans="1:5" x14ac:dyDescent="0.2">
      <c r="A109" s="40">
        <v>104</v>
      </c>
      <c r="B109" s="37"/>
      <c r="C109" s="37"/>
      <c r="D109" s="8" t="s">
        <v>26</v>
      </c>
      <c r="E109" s="8"/>
    </row>
    <row r="110" spans="1:5" x14ac:dyDescent="0.2">
      <c r="A110" s="40">
        <v>105</v>
      </c>
      <c r="B110" s="37"/>
      <c r="C110" s="37"/>
      <c r="D110" s="8" t="s">
        <v>26</v>
      </c>
      <c r="E110" s="8"/>
    </row>
    <row r="111" spans="1:5" x14ac:dyDescent="0.2">
      <c r="A111" s="40">
        <v>106</v>
      </c>
      <c r="B111" s="37"/>
      <c r="C111" s="37"/>
      <c r="D111" s="8" t="s">
        <v>26</v>
      </c>
      <c r="E111" s="8"/>
    </row>
    <row r="112" spans="1:5" x14ac:dyDescent="0.2">
      <c r="A112" s="40">
        <v>107</v>
      </c>
      <c r="B112" s="37"/>
      <c r="C112" s="37"/>
      <c r="D112" s="8" t="s">
        <v>26</v>
      </c>
      <c r="E112" s="8"/>
    </row>
    <row r="113" spans="1:5" x14ac:dyDescent="0.2">
      <c r="A113" s="40">
        <v>108</v>
      </c>
      <c r="B113" s="37"/>
      <c r="C113" s="37"/>
      <c r="D113" s="8" t="s">
        <v>26</v>
      </c>
      <c r="E113" s="8"/>
    </row>
    <row r="114" spans="1:5" x14ac:dyDescent="0.2">
      <c r="A114" s="40">
        <v>109</v>
      </c>
      <c r="B114" s="37"/>
      <c r="C114" s="37"/>
      <c r="D114" s="8" t="s">
        <v>26</v>
      </c>
      <c r="E114" s="8"/>
    </row>
    <row r="115" spans="1:5" x14ac:dyDescent="0.2">
      <c r="A115" s="40">
        <v>110</v>
      </c>
      <c r="B115" s="37"/>
      <c r="C115" s="37"/>
      <c r="D115" s="8" t="s">
        <v>26</v>
      </c>
      <c r="E115" s="8"/>
    </row>
    <row r="116" spans="1:5" x14ac:dyDescent="0.2">
      <c r="A116" s="40">
        <v>111</v>
      </c>
      <c r="B116" s="37"/>
      <c r="C116" s="37"/>
      <c r="D116" s="8" t="s">
        <v>26</v>
      </c>
      <c r="E116" s="8"/>
    </row>
    <row r="117" spans="1:5" x14ac:dyDescent="0.2">
      <c r="A117" s="40">
        <v>112</v>
      </c>
      <c r="B117" s="37"/>
      <c r="C117" s="37"/>
      <c r="D117" s="8" t="s">
        <v>26</v>
      </c>
      <c r="E117" s="8"/>
    </row>
    <row r="118" spans="1:5" x14ac:dyDescent="0.2">
      <c r="A118" s="40">
        <v>113</v>
      </c>
      <c r="B118" s="37"/>
      <c r="C118" s="37"/>
      <c r="D118" s="8" t="s">
        <v>26</v>
      </c>
      <c r="E118" s="8"/>
    </row>
    <row r="119" spans="1:5" x14ac:dyDescent="0.2">
      <c r="A119" s="40">
        <v>114</v>
      </c>
      <c r="B119" s="37"/>
      <c r="C119" s="37"/>
      <c r="D119" s="8" t="s">
        <v>26</v>
      </c>
      <c r="E119" s="8"/>
    </row>
    <row r="120" spans="1:5" x14ac:dyDescent="0.2">
      <c r="A120" s="40">
        <v>115</v>
      </c>
      <c r="B120" s="37"/>
      <c r="C120" s="37"/>
      <c r="D120" s="8" t="s">
        <v>26</v>
      </c>
      <c r="E120" s="8"/>
    </row>
    <row r="121" spans="1:5" x14ac:dyDescent="0.2">
      <c r="A121" s="40">
        <v>116</v>
      </c>
      <c r="B121" s="37"/>
      <c r="C121" s="37"/>
      <c r="D121" s="8" t="s">
        <v>26</v>
      </c>
      <c r="E121" s="8"/>
    </row>
    <row r="122" spans="1:5" x14ac:dyDescent="0.2">
      <c r="A122" s="40">
        <v>117</v>
      </c>
      <c r="B122" s="37"/>
      <c r="C122" s="37"/>
      <c r="D122" s="8" t="s">
        <v>26</v>
      </c>
      <c r="E122" s="8"/>
    </row>
    <row r="123" spans="1:5" x14ac:dyDescent="0.2">
      <c r="A123" s="40">
        <v>118</v>
      </c>
      <c r="B123" s="37"/>
      <c r="C123" s="37"/>
      <c r="D123" s="8" t="s">
        <v>26</v>
      </c>
      <c r="E123" s="8"/>
    </row>
    <row r="124" spans="1:5" x14ac:dyDescent="0.2">
      <c r="A124" s="40">
        <v>119</v>
      </c>
      <c r="B124" s="37"/>
      <c r="C124" s="37"/>
      <c r="D124" s="8" t="s">
        <v>26</v>
      </c>
      <c r="E124" s="8"/>
    </row>
    <row r="125" spans="1:5" x14ac:dyDescent="0.2">
      <c r="A125" s="40">
        <v>120</v>
      </c>
      <c r="B125" s="37"/>
      <c r="C125" s="37"/>
      <c r="D125" s="8" t="s">
        <v>26</v>
      </c>
      <c r="E125" s="8"/>
    </row>
    <row r="126" spans="1:5" x14ac:dyDescent="0.2">
      <c r="A126" s="40">
        <v>121</v>
      </c>
      <c r="B126" s="37"/>
      <c r="C126" s="37"/>
      <c r="D126" s="8" t="s">
        <v>26</v>
      </c>
      <c r="E126" s="8"/>
    </row>
    <row r="127" spans="1:5" x14ac:dyDescent="0.2">
      <c r="A127" s="40">
        <v>122</v>
      </c>
      <c r="B127" s="37"/>
      <c r="C127" s="37"/>
      <c r="D127" s="8" t="s">
        <v>26</v>
      </c>
      <c r="E127" s="8"/>
    </row>
    <row r="128" spans="1:5" x14ac:dyDescent="0.2">
      <c r="A128" s="40">
        <v>123</v>
      </c>
      <c r="B128" s="37"/>
      <c r="C128" s="37"/>
      <c r="D128" s="8" t="s">
        <v>26</v>
      </c>
      <c r="E128" s="8"/>
    </row>
    <row r="129" spans="1:5" x14ac:dyDescent="0.2">
      <c r="A129" s="40">
        <v>124</v>
      </c>
      <c r="B129" s="37"/>
      <c r="C129" s="37"/>
      <c r="D129" s="8" t="s">
        <v>26</v>
      </c>
      <c r="E129" s="8"/>
    </row>
    <row r="130" spans="1:5" x14ac:dyDescent="0.2">
      <c r="A130" s="40">
        <v>125</v>
      </c>
      <c r="B130" s="37"/>
      <c r="C130" s="37"/>
      <c r="D130" s="8" t="s">
        <v>26</v>
      </c>
      <c r="E130" s="8"/>
    </row>
    <row r="131" spans="1:5" x14ac:dyDescent="0.2">
      <c r="A131" s="40">
        <v>126</v>
      </c>
      <c r="B131" s="37"/>
      <c r="C131" s="37"/>
      <c r="D131" s="8" t="s">
        <v>26</v>
      </c>
      <c r="E131" s="8"/>
    </row>
    <row r="132" spans="1:5" x14ac:dyDescent="0.2">
      <c r="A132" s="40">
        <v>127</v>
      </c>
      <c r="B132" s="37"/>
      <c r="C132" s="37"/>
      <c r="D132" s="8" t="s">
        <v>26</v>
      </c>
      <c r="E132" s="8"/>
    </row>
    <row r="133" spans="1:5" x14ac:dyDescent="0.2">
      <c r="A133" s="40">
        <v>128</v>
      </c>
      <c r="B133" s="37"/>
      <c r="C133" s="37"/>
      <c r="D133" s="8" t="s">
        <v>26</v>
      </c>
      <c r="E133" s="8"/>
    </row>
    <row r="134" spans="1:5" x14ac:dyDescent="0.2">
      <c r="A134" s="40">
        <v>129</v>
      </c>
      <c r="B134" s="37"/>
      <c r="C134" s="37"/>
      <c r="D134" s="8" t="s">
        <v>26</v>
      </c>
      <c r="E134" s="8"/>
    </row>
    <row r="135" spans="1:5" x14ac:dyDescent="0.2">
      <c r="A135" s="40">
        <v>130</v>
      </c>
      <c r="B135" s="37"/>
      <c r="C135" s="37"/>
      <c r="D135" s="8" t="s">
        <v>26</v>
      </c>
      <c r="E135" s="8"/>
    </row>
    <row r="136" spans="1:5" x14ac:dyDescent="0.2">
      <c r="A136" s="40">
        <v>131</v>
      </c>
      <c r="B136" s="37"/>
      <c r="C136" s="37"/>
      <c r="D136" s="8" t="s">
        <v>26</v>
      </c>
      <c r="E136" s="8"/>
    </row>
    <row r="137" spans="1:5" x14ac:dyDescent="0.2">
      <c r="A137" s="40">
        <v>132</v>
      </c>
      <c r="B137" s="37"/>
      <c r="C137" s="37"/>
      <c r="D137" s="8" t="s">
        <v>26</v>
      </c>
      <c r="E137" s="8"/>
    </row>
    <row r="138" spans="1:5" x14ac:dyDescent="0.2">
      <c r="A138" s="40">
        <v>133</v>
      </c>
      <c r="B138" s="37"/>
      <c r="C138" s="37"/>
      <c r="D138" s="8" t="s">
        <v>26</v>
      </c>
      <c r="E138" s="8"/>
    </row>
    <row r="139" spans="1:5" x14ac:dyDescent="0.2">
      <c r="A139" s="40">
        <v>134</v>
      </c>
      <c r="B139" s="37"/>
      <c r="C139" s="37"/>
      <c r="D139" s="8" t="s">
        <v>26</v>
      </c>
      <c r="E139" s="8"/>
    </row>
    <row r="140" spans="1:5" x14ac:dyDescent="0.2">
      <c r="A140" s="40">
        <v>135</v>
      </c>
      <c r="B140" s="37"/>
      <c r="C140" s="37"/>
      <c r="D140" s="8" t="s">
        <v>26</v>
      </c>
      <c r="E140" s="8"/>
    </row>
    <row r="141" spans="1:5" x14ac:dyDescent="0.2">
      <c r="A141" s="40">
        <v>136</v>
      </c>
      <c r="B141" s="37"/>
      <c r="C141" s="37"/>
      <c r="D141" s="8" t="s">
        <v>26</v>
      </c>
      <c r="E141" s="8"/>
    </row>
    <row r="142" spans="1:5" x14ac:dyDescent="0.2">
      <c r="A142" s="40">
        <v>137</v>
      </c>
      <c r="B142" s="37"/>
      <c r="C142" s="37"/>
      <c r="D142" s="8" t="s">
        <v>26</v>
      </c>
      <c r="E142" s="8"/>
    </row>
    <row r="143" spans="1:5" x14ac:dyDescent="0.2">
      <c r="A143" s="40">
        <v>138</v>
      </c>
      <c r="B143" s="37"/>
      <c r="C143" s="37"/>
      <c r="D143" s="8" t="s">
        <v>26</v>
      </c>
      <c r="E143" s="8"/>
    </row>
    <row r="144" spans="1:5" x14ac:dyDescent="0.2">
      <c r="A144" s="40">
        <v>139</v>
      </c>
      <c r="B144" s="37"/>
      <c r="C144" s="37"/>
      <c r="D144" s="8" t="s">
        <v>26</v>
      </c>
      <c r="E144" s="8"/>
    </row>
    <row r="145" spans="1:5" x14ac:dyDescent="0.2">
      <c r="A145" s="40">
        <v>140</v>
      </c>
      <c r="B145" s="37"/>
      <c r="C145" s="37"/>
      <c r="D145" s="8" t="s">
        <v>26</v>
      </c>
      <c r="E145" s="8"/>
    </row>
    <row r="146" spans="1:5" x14ac:dyDescent="0.2">
      <c r="A146" s="40">
        <v>141</v>
      </c>
      <c r="B146" s="37"/>
      <c r="C146" s="37"/>
      <c r="D146" s="8" t="s">
        <v>26</v>
      </c>
      <c r="E146" s="8"/>
    </row>
    <row r="147" spans="1:5" x14ac:dyDescent="0.2">
      <c r="A147" s="40">
        <v>142</v>
      </c>
      <c r="B147" s="37"/>
      <c r="C147" s="37"/>
      <c r="D147" s="8" t="s">
        <v>26</v>
      </c>
      <c r="E147" s="8"/>
    </row>
    <row r="148" spans="1:5" x14ac:dyDescent="0.2">
      <c r="A148" s="40">
        <v>143</v>
      </c>
      <c r="B148" s="37"/>
      <c r="C148" s="37"/>
      <c r="D148" s="8" t="s">
        <v>26</v>
      </c>
      <c r="E148" s="8"/>
    </row>
    <row r="149" spans="1:5" x14ac:dyDescent="0.2">
      <c r="A149" s="40">
        <v>144</v>
      </c>
      <c r="B149" s="37"/>
      <c r="C149" s="37"/>
      <c r="D149" s="8" t="s">
        <v>26</v>
      </c>
      <c r="E149" s="8"/>
    </row>
    <row r="150" spans="1:5" x14ac:dyDescent="0.2">
      <c r="A150" s="40">
        <v>145</v>
      </c>
      <c r="B150" s="37"/>
      <c r="C150" s="37"/>
      <c r="D150" s="8" t="s">
        <v>26</v>
      </c>
      <c r="E150" s="8"/>
    </row>
    <row r="151" spans="1:5" x14ac:dyDescent="0.2">
      <c r="A151" s="40">
        <v>146</v>
      </c>
      <c r="B151" s="37"/>
      <c r="C151" s="37"/>
      <c r="D151" s="8" t="s">
        <v>26</v>
      </c>
      <c r="E151" s="8"/>
    </row>
    <row r="152" spans="1:5" x14ac:dyDescent="0.2">
      <c r="A152" s="40">
        <v>147</v>
      </c>
      <c r="B152" s="37"/>
      <c r="C152" s="37"/>
      <c r="D152" s="8" t="s">
        <v>26</v>
      </c>
      <c r="E152" s="8"/>
    </row>
    <row r="153" spans="1:5" x14ac:dyDescent="0.2">
      <c r="A153" s="40">
        <v>148</v>
      </c>
      <c r="B153" s="37"/>
      <c r="C153" s="37"/>
      <c r="D153" s="8" t="s">
        <v>26</v>
      </c>
      <c r="E153" s="8"/>
    </row>
    <row r="154" spans="1:5" x14ac:dyDescent="0.2">
      <c r="A154" s="40">
        <v>149</v>
      </c>
      <c r="B154" s="37"/>
      <c r="C154" s="37"/>
      <c r="D154" s="8" t="s">
        <v>26</v>
      </c>
      <c r="E154" s="8"/>
    </row>
    <row r="155" spans="1:5" x14ac:dyDescent="0.2">
      <c r="A155" s="40">
        <v>150</v>
      </c>
      <c r="B155" s="37"/>
      <c r="C155" s="37"/>
      <c r="D155" s="8" t="s">
        <v>26</v>
      </c>
      <c r="E155" s="8"/>
    </row>
    <row r="156" spans="1:5" x14ac:dyDescent="0.2">
      <c r="A156" s="40">
        <v>151</v>
      </c>
      <c r="B156" s="37"/>
      <c r="C156" s="37"/>
      <c r="D156" s="8" t="s">
        <v>26</v>
      </c>
      <c r="E156" s="8"/>
    </row>
    <row r="157" spans="1:5" x14ac:dyDescent="0.2">
      <c r="A157" s="40">
        <v>152</v>
      </c>
      <c r="B157" s="37"/>
      <c r="C157" s="37"/>
      <c r="D157" s="8" t="s">
        <v>26</v>
      </c>
      <c r="E157" s="8"/>
    </row>
    <row r="158" spans="1:5" x14ac:dyDescent="0.2">
      <c r="A158" s="40">
        <v>153</v>
      </c>
      <c r="B158" s="37"/>
      <c r="C158" s="37"/>
      <c r="D158" s="8" t="s">
        <v>26</v>
      </c>
      <c r="E158" s="8"/>
    </row>
    <row r="159" spans="1:5" x14ac:dyDescent="0.2">
      <c r="A159" s="40">
        <v>154</v>
      </c>
      <c r="B159" s="37"/>
      <c r="C159" s="37"/>
      <c r="D159" s="8" t="s">
        <v>26</v>
      </c>
      <c r="E159" s="8"/>
    </row>
    <row r="160" spans="1:5" x14ac:dyDescent="0.2">
      <c r="A160" s="40">
        <v>155</v>
      </c>
      <c r="B160" s="37"/>
      <c r="C160" s="37"/>
      <c r="D160" s="8" t="s">
        <v>26</v>
      </c>
      <c r="E160" s="8"/>
    </row>
    <row r="161" spans="1:5" x14ac:dyDescent="0.2">
      <c r="A161" s="40">
        <v>156</v>
      </c>
      <c r="B161" s="37"/>
      <c r="C161" s="37"/>
      <c r="D161" s="8" t="s">
        <v>26</v>
      </c>
      <c r="E161" s="8"/>
    </row>
    <row r="162" spans="1:5" x14ac:dyDescent="0.2">
      <c r="A162" s="40">
        <v>157</v>
      </c>
      <c r="B162" s="37"/>
      <c r="C162" s="37"/>
      <c r="D162" s="8" t="s">
        <v>26</v>
      </c>
      <c r="E162" s="8"/>
    </row>
    <row r="163" spans="1:5" x14ac:dyDescent="0.2">
      <c r="A163" s="40">
        <v>158</v>
      </c>
      <c r="B163" s="37"/>
      <c r="C163" s="37"/>
      <c r="D163" s="8" t="s">
        <v>26</v>
      </c>
      <c r="E163" s="8"/>
    </row>
    <row r="164" spans="1:5" x14ac:dyDescent="0.2">
      <c r="A164" s="40">
        <v>159</v>
      </c>
      <c r="B164" s="37"/>
      <c r="C164" s="37"/>
      <c r="D164" s="8" t="s">
        <v>26</v>
      </c>
      <c r="E164" s="8"/>
    </row>
    <row r="165" spans="1:5" x14ac:dyDescent="0.2">
      <c r="A165" s="40">
        <v>160</v>
      </c>
      <c r="B165" s="37"/>
      <c r="C165" s="37"/>
      <c r="D165" s="8" t="s">
        <v>26</v>
      </c>
      <c r="E165" s="8"/>
    </row>
    <row r="166" spans="1:5" x14ac:dyDescent="0.2">
      <c r="A166" s="40">
        <v>161</v>
      </c>
      <c r="B166" s="37"/>
      <c r="C166" s="37"/>
      <c r="D166" s="8" t="s">
        <v>26</v>
      </c>
      <c r="E166" s="8"/>
    </row>
    <row r="167" spans="1:5" x14ac:dyDescent="0.2">
      <c r="A167" s="40">
        <v>162</v>
      </c>
      <c r="B167" s="37"/>
      <c r="C167" s="37"/>
      <c r="D167" s="8" t="s">
        <v>26</v>
      </c>
      <c r="E167" s="8"/>
    </row>
    <row r="168" spans="1:5" x14ac:dyDescent="0.2">
      <c r="A168" s="40">
        <v>163</v>
      </c>
      <c r="B168" s="37"/>
      <c r="C168" s="37"/>
      <c r="D168" s="8" t="s">
        <v>26</v>
      </c>
      <c r="E168" s="8"/>
    </row>
    <row r="169" spans="1:5" x14ac:dyDescent="0.2">
      <c r="A169" s="40">
        <v>164</v>
      </c>
      <c r="B169" s="37"/>
      <c r="C169" s="37"/>
      <c r="D169" s="8" t="s">
        <v>26</v>
      </c>
      <c r="E169" s="8"/>
    </row>
    <row r="170" spans="1:5" x14ac:dyDescent="0.2">
      <c r="A170" s="40">
        <v>165</v>
      </c>
      <c r="B170" s="37"/>
      <c r="C170" s="37"/>
      <c r="D170" s="8" t="s">
        <v>26</v>
      </c>
      <c r="E170" s="8"/>
    </row>
    <row r="171" spans="1:5" x14ac:dyDescent="0.2">
      <c r="A171" s="40">
        <v>166</v>
      </c>
      <c r="B171" s="37"/>
      <c r="C171" s="37"/>
      <c r="D171" s="8" t="s">
        <v>26</v>
      </c>
      <c r="E171" s="8"/>
    </row>
    <row r="172" spans="1:5" x14ac:dyDescent="0.2">
      <c r="A172" s="40">
        <v>167</v>
      </c>
      <c r="B172" s="37"/>
      <c r="C172" s="37"/>
      <c r="D172" s="8" t="s">
        <v>26</v>
      </c>
      <c r="E172" s="8"/>
    </row>
    <row r="173" spans="1:5" x14ac:dyDescent="0.2">
      <c r="A173" s="40">
        <v>168</v>
      </c>
      <c r="B173" s="37"/>
      <c r="C173" s="37"/>
      <c r="D173" s="8" t="s">
        <v>26</v>
      </c>
      <c r="E173" s="8"/>
    </row>
    <row r="174" spans="1:5" x14ac:dyDescent="0.2">
      <c r="A174" s="40">
        <v>169</v>
      </c>
      <c r="B174" s="37"/>
      <c r="C174" s="37"/>
      <c r="D174" s="8" t="s">
        <v>26</v>
      </c>
      <c r="E174" s="8"/>
    </row>
    <row r="175" spans="1:5" x14ac:dyDescent="0.2">
      <c r="A175" s="40">
        <v>170</v>
      </c>
      <c r="B175" s="37"/>
      <c r="C175" s="37"/>
      <c r="D175" s="8" t="s">
        <v>26</v>
      </c>
      <c r="E175" s="8"/>
    </row>
    <row r="176" spans="1:5" x14ac:dyDescent="0.2">
      <c r="A176" s="40">
        <v>171</v>
      </c>
      <c r="B176" s="37"/>
      <c r="C176" s="37"/>
      <c r="D176" s="8" t="s">
        <v>26</v>
      </c>
      <c r="E176" s="8"/>
    </row>
    <row r="177" spans="1:5" x14ac:dyDescent="0.2">
      <c r="A177" s="40">
        <v>172</v>
      </c>
      <c r="B177" s="37"/>
      <c r="C177" s="37"/>
      <c r="D177" s="8" t="s">
        <v>26</v>
      </c>
      <c r="E177" s="8"/>
    </row>
    <row r="178" spans="1:5" x14ac:dyDescent="0.2">
      <c r="A178" s="40">
        <v>173</v>
      </c>
      <c r="B178" s="37"/>
      <c r="C178" s="37"/>
      <c r="D178" s="8" t="s">
        <v>26</v>
      </c>
      <c r="E178" s="8"/>
    </row>
    <row r="179" spans="1:5" x14ac:dyDescent="0.2">
      <c r="A179" s="40">
        <v>174</v>
      </c>
      <c r="B179" s="37"/>
      <c r="C179" s="37"/>
      <c r="D179" s="8" t="s">
        <v>26</v>
      </c>
      <c r="E179" s="8"/>
    </row>
    <row r="180" spans="1:5" x14ac:dyDescent="0.2">
      <c r="A180" s="40">
        <v>175</v>
      </c>
      <c r="B180" s="37"/>
      <c r="C180" s="37"/>
      <c r="D180" s="8" t="s">
        <v>26</v>
      </c>
      <c r="E180" s="8"/>
    </row>
    <row r="181" spans="1:5" x14ac:dyDescent="0.2">
      <c r="A181" s="40">
        <v>176</v>
      </c>
      <c r="B181" s="37"/>
      <c r="C181" s="37"/>
      <c r="D181" s="8" t="s">
        <v>26</v>
      </c>
      <c r="E181" s="8"/>
    </row>
    <row r="182" spans="1:5" x14ac:dyDescent="0.2">
      <c r="A182" s="40">
        <v>177</v>
      </c>
      <c r="B182" s="37"/>
      <c r="C182" s="37"/>
      <c r="D182" s="8" t="s">
        <v>26</v>
      </c>
      <c r="E182" s="8"/>
    </row>
    <row r="183" spans="1:5" x14ac:dyDescent="0.2">
      <c r="A183" s="40">
        <v>178</v>
      </c>
      <c r="B183" s="37"/>
      <c r="C183" s="37"/>
      <c r="D183" s="8" t="s">
        <v>26</v>
      </c>
      <c r="E183" s="8"/>
    </row>
    <row r="184" spans="1:5" x14ac:dyDescent="0.2">
      <c r="A184" s="40">
        <v>179</v>
      </c>
      <c r="B184" s="37"/>
      <c r="C184" s="37"/>
      <c r="D184" s="8" t="s">
        <v>26</v>
      </c>
      <c r="E184" s="8"/>
    </row>
    <row r="185" spans="1:5" x14ac:dyDescent="0.2">
      <c r="A185" s="40">
        <v>180</v>
      </c>
      <c r="B185" s="37"/>
      <c r="C185" s="37"/>
      <c r="D185" s="8" t="s">
        <v>26</v>
      </c>
      <c r="E185" s="8"/>
    </row>
    <row r="186" spans="1:5" x14ac:dyDescent="0.2">
      <c r="A186" s="40">
        <v>181</v>
      </c>
      <c r="B186" s="37"/>
      <c r="C186" s="37"/>
      <c r="D186" s="8" t="s">
        <v>26</v>
      </c>
      <c r="E186" s="8"/>
    </row>
    <row r="187" spans="1:5" x14ac:dyDescent="0.2">
      <c r="A187" s="40">
        <v>182</v>
      </c>
      <c r="B187" s="37"/>
      <c r="C187" s="37"/>
      <c r="D187" s="8" t="s">
        <v>26</v>
      </c>
      <c r="E187" s="8"/>
    </row>
    <row r="188" spans="1:5" x14ac:dyDescent="0.2">
      <c r="A188" s="40">
        <v>183</v>
      </c>
      <c r="B188" s="37"/>
      <c r="C188" s="37"/>
      <c r="D188" s="8" t="s">
        <v>26</v>
      </c>
      <c r="E188" s="8"/>
    </row>
    <row r="189" spans="1:5" x14ac:dyDescent="0.2">
      <c r="A189" s="40">
        <v>184</v>
      </c>
      <c r="B189" s="37"/>
      <c r="C189" s="37"/>
      <c r="D189" s="8" t="s">
        <v>26</v>
      </c>
      <c r="E189" s="8"/>
    </row>
    <row r="190" spans="1:5" x14ac:dyDescent="0.2">
      <c r="A190" s="40">
        <v>185</v>
      </c>
      <c r="B190" s="37"/>
      <c r="C190" s="37"/>
      <c r="D190" s="8" t="s">
        <v>26</v>
      </c>
      <c r="E190" s="8"/>
    </row>
    <row r="191" spans="1:5" x14ac:dyDescent="0.2">
      <c r="A191" s="40">
        <v>186</v>
      </c>
      <c r="B191" s="37"/>
      <c r="C191" s="37"/>
      <c r="D191" s="8" t="s">
        <v>26</v>
      </c>
      <c r="E191" s="8"/>
    </row>
    <row r="192" spans="1:5" x14ac:dyDescent="0.2">
      <c r="A192" s="40">
        <v>187</v>
      </c>
      <c r="B192" s="37"/>
      <c r="C192" s="37"/>
      <c r="D192" s="8" t="s">
        <v>26</v>
      </c>
      <c r="E192" s="8"/>
    </row>
    <row r="193" spans="1:5" x14ac:dyDescent="0.2">
      <c r="A193" s="40">
        <v>188</v>
      </c>
      <c r="B193" s="37"/>
      <c r="C193" s="37"/>
      <c r="D193" s="8" t="s">
        <v>26</v>
      </c>
      <c r="E193" s="8"/>
    </row>
    <row r="194" spans="1:5" x14ac:dyDescent="0.2">
      <c r="A194" s="40">
        <v>189</v>
      </c>
      <c r="B194" s="37"/>
      <c r="C194" s="37"/>
      <c r="D194" s="8" t="s">
        <v>26</v>
      </c>
      <c r="E194" s="8"/>
    </row>
    <row r="195" spans="1:5" x14ac:dyDescent="0.2">
      <c r="A195" s="40">
        <v>190</v>
      </c>
      <c r="B195" s="37"/>
      <c r="C195" s="37"/>
      <c r="D195" s="8" t="s">
        <v>26</v>
      </c>
      <c r="E195" s="8"/>
    </row>
    <row r="196" spans="1:5" x14ac:dyDescent="0.2">
      <c r="A196" s="40">
        <v>191</v>
      </c>
      <c r="B196" s="37"/>
      <c r="C196" s="37"/>
      <c r="D196" s="8" t="s">
        <v>26</v>
      </c>
      <c r="E196" s="8"/>
    </row>
    <row r="197" spans="1:5" x14ac:dyDescent="0.2">
      <c r="A197" s="40">
        <v>192</v>
      </c>
      <c r="B197" s="37"/>
      <c r="C197" s="37"/>
      <c r="D197" s="8" t="s">
        <v>26</v>
      </c>
      <c r="E197" s="8"/>
    </row>
    <row r="198" spans="1:5" x14ac:dyDescent="0.2">
      <c r="A198" s="40">
        <v>193</v>
      </c>
      <c r="B198" s="37"/>
      <c r="C198" s="37"/>
      <c r="D198" s="8" t="s">
        <v>26</v>
      </c>
      <c r="E198" s="8"/>
    </row>
    <row r="199" spans="1:5" x14ac:dyDescent="0.2">
      <c r="A199" s="40">
        <v>194</v>
      </c>
      <c r="B199" s="37"/>
      <c r="C199" s="37"/>
      <c r="D199" s="8" t="s">
        <v>26</v>
      </c>
      <c r="E199" s="8"/>
    </row>
    <row r="200" spans="1:5" x14ac:dyDescent="0.2">
      <c r="A200" s="40">
        <v>195</v>
      </c>
      <c r="B200" s="37"/>
      <c r="C200" s="37"/>
      <c r="D200" s="8" t="s">
        <v>26</v>
      </c>
      <c r="E200" s="8"/>
    </row>
    <row r="201" spans="1:5" x14ac:dyDescent="0.2">
      <c r="A201" s="40">
        <v>196</v>
      </c>
      <c r="B201" s="37"/>
      <c r="C201" s="37"/>
      <c r="D201" s="8" t="s">
        <v>26</v>
      </c>
      <c r="E201" s="8"/>
    </row>
    <row r="202" spans="1:5" x14ac:dyDescent="0.2">
      <c r="A202" s="40">
        <v>197</v>
      </c>
      <c r="B202" s="37"/>
      <c r="C202" s="37"/>
      <c r="D202" s="8" t="s">
        <v>26</v>
      </c>
      <c r="E202" s="8"/>
    </row>
    <row r="203" spans="1:5" x14ac:dyDescent="0.2">
      <c r="A203" s="40">
        <v>198</v>
      </c>
      <c r="B203" s="37"/>
      <c r="C203" s="37"/>
      <c r="D203" s="8" t="s">
        <v>26</v>
      </c>
      <c r="E203" s="8"/>
    </row>
    <row r="204" spans="1:5" x14ac:dyDescent="0.2">
      <c r="A204" s="40">
        <v>199</v>
      </c>
      <c r="B204" s="37"/>
      <c r="C204" s="37"/>
      <c r="D204" s="8" t="s">
        <v>26</v>
      </c>
      <c r="E204" s="8"/>
    </row>
    <row r="205" spans="1:5" x14ac:dyDescent="0.2">
      <c r="A205" s="40">
        <v>200</v>
      </c>
      <c r="B205" s="37"/>
      <c r="C205" s="37"/>
      <c r="D205" s="8" t="s">
        <v>26</v>
      </c>
      <c r="E205" s="8"/>
    </row>
    <row r="206" spans="1:5" x14ac:dyDescent="0.2">
      <c r="A206" s="40">
        <v>201</v>
      </c>
      <c r="B206" s="37"/>
      <c r="C206" s="37"/>
      <c r="D206" s="8" t="s">
        <v>26</v>
      </c>
      <c r="E206" s="8"/>
    </row>
    <row r="207" spans="1:5" x14ac:dyDescent="0.2">
      <c r="A207" s="40">
        <v>202</v>
      </c>
      <c r="B207" s="37"/>
      <c r="C207" s="37"/>
      <c r="D207" s="8" t="s">
        <v>26</v>
      </c>
      <c r="E207" s="8"/>
    </row>
    <row r="208" spans="1:5" x14ac:dyDescent="0.2">
      <c r="A208" s="40">
        <v>203</v>
      </c>
      <c r="B208" s="37"/>
      <c r="C208" s="37"/>
      <c r="D208" s="8" t="s">
        <v>26</v>
      </c>
      <c r="E208" s="8"/>
    </row>
    <row r="209" spans="1:5" x14ac:dyDescent="0.2">
      <c r="A209" s="40">
        <v>204</v>
      </c>
      <c r="B209" s="37"/>
      <c r="C209" s="37"/>
      <c r="D209" s="8" t="s">
        <v>26</v>
      </c>
      <c r="E209" s="8"/>
    </row>
    <row r="210" spans="1:5" x14ac:dyDescent="0.2">
      <c r="A210" s="40">
        <v>205</v>
      </c>
      <c r="B210" s="37"/>
      <c r="C210" s="37"/>
      <c r="D210" s="8" t="s">
        <v>26</v>
      </c>
      <c r="E210" s="8"/>
    </row>
    <row r="211" spans="1:5" x14ac:dyDescent="0.2">
      <c r="A211" s="40">
        <v>206</v>
      </c>
      <c r="B211" s="37"/>
      <c r="C211" s="37"/>
      <c r="D211" s="8" t="s">
        <v>26</v>
      </c>
      <c r="E211" s="8"/>
    </row>
    <row r="212" spans="1:5" x14ac:dyDescent="0.2">
      <c r="A212" s="40">
        <v>207</v>
      </c>
      <c r="B212" s="37"/>
      <c r="C212" s="37"/>
      <c r="D212" s="8" t="s">
        <v>26</v>
      </c>
      <c r="E212" s="8"/>
    </row>
    <row r="213" spans="1:5" x14ac:dyDescent="0.2">
      <c r="A213" s="40">
        <v>208</v>
      </c>
      <c r="B213" s="37"/>
      <c r="C213" s="37"/>
      <c r="D213" s="8" t="s">
        <v>26</v>
      </c>
      <c r="E213" s="8"/>
    </row>
    <row r="214" spans="1:5" x14ac:dyDescent="0.2">
      <c r="A214" s="40">
        <v>209</v>
      </c>
      <c r="B214" s="37"/>
      <c r="C214" s="37"/>
      <c r="D214" s="8" t="s">
        <v>26</v>
      </c>
      <c r="E214" s="8"/>
    </row>
    <row r="215" spans="1:5" x14ac:dyDescent="0.2">
      <c r="A215" s="40">
        <v>210</v>
      </c>
      <c r="B215" s="37"/>
      <c r="C215" s="37"/>
      <c r="D215" s="8" t="s">
        <v>26</v>
      </c>
      <c r="E215" s="8"/>
    </row>
    <row r="216" spans="1:5" x14ac:dyDescent="0.2">
      <c r="A216" s="40">
        <v>211</v>
      </c>
      <c r="B216" s="37"/>
      <c r="C216" s="37"/>
      <c r="D216" s="8" t="s">
        <v>26</v>
      </c>
      <c r="E216" s="8"/>
    </row>
    <row r="217" spans="1:5" x14ac:dyDescent="0.2">
      <c r="A217" s="40">
        <v>212</v>
      </c>
      <c r="B217" s="37"/>
      <c r="C217" s="37"/>
      <c r="D217" s="8" t="s">
        <v>26</v>
      </c>
      <c r="E217" s="8"/>
    </row>
    <row r="218" spans="1:5" x14ac:dyDescent="0.2">
      <c r="A218" s="40">
        <v>213</v>
      </c>
      <c r="B218" s="37"/>
      <c r="C218" s="37"/>
      <c r="D218" s="8" t="s">
        <v>26</v>
      </c>
      <c r="E218" s="8"/>
    </row>
    <row r="219" spans="1:5" x14ac:dyDescent="0.2">
      <c r="A219" s="40">
        <v>214</v>
      </c>
      <c r="B219" s="37"/>
      <c r="C219" s="37"/>
      <c r="D219" s="8" t="s">
        <v>26</v>
      </c>
      <c r="E219" s="8"/>
    </row>
    <row r="220" spans="1:5" x14ac:dyDescent="0.2">
      <c r="A220" s="40">
        <v>215</v>
      </c>
      <c r="B220" s="37"/>
      <c r="C220" s="37"/>
      <c r="D220" s="8" t="s">
        <v>26</v>
      </c>
      <c r="E220" s="8"/>
    </row>
    <row r="221" spans="1:5" x14ac:dyDescent="0.2">
      <c r="A221" s="40">
        <v>216</v>
      </c>
      <c r="B221" s="37"/>
      <c r="C221" s="37"/>
      <c r="D221" s="8" t="s">
        <v>26</v>
      </c>
      <c r="E221" s="8"/>
    </row>
    <row r="222" spans="1:5" x14ac:dyDescent="0.2">
      <c r="A222" s="40">
        <v>217</v>
      </c>
      <c r="B222" s="37"/>
      <c r="C222" s="37"/>
      <c r="D222" s="8" t="s">
        <v>26</v>
      </c>
      <c r="E222" s="8"/>
    </row>
    <row r="223" spans="1:5" x14ac:dyDescent="0.2">
      <c r="A223" s="40">
        <v>218</v>
      </c>
      <c r="B223" s="37"/>
      <c r="C223" s="37"/>
      <c r="D223" s="8" t="s">
        <v>26</v>
      </c>
      <c r="E223" s="8"/>
    </row>
    <row r="224" spans="1:5" x14ac:dyDescent="0.2">
      <c r="A224" s="40">
        <v>219</v>
      </c>
      <c r="B224" s="37"/>
      <c r="C224" s="37"/>
      <c r="D224" s="8" t="s">
        <v>26</v>
      </c>
      <c r="E224" s="8"/>
    </row>
    <row r="225" spans="1:5" x14ac:dyDescent="0.2">
      <c r="A225" s="40">
        <v>220</v>
      </c>
      <c r="B225" s="37"/>
      <c r="C225" s="37"/>
      <c r="D225" s="8" t="s">
        <v>26</v>
      </c>
      <c r="E225" s="8"/>
    </row>
    <row r="226" spans="1:5" x14ac:dyDescent="0.2">
      <c r="A226" s="40">
        <v>221</v>
      </c>
      <c r="B226" s="37"/>
      <c r="C226" s="37"/>
      <c r="D226" s="8" t="s">
        <v>26</v>
      </c>
      <c r="E226" s="8"/>
    </row>
    <row r="227" spans="1:5" x14ac:dyDescent="0.2">
      <c r="A227" s="40">
        <v>222</v>
      </c>
      <c r="B227" s="37"/>
      <c r="C227" s="37"/>
      <c r="D227" s="8" t="s">
        <v>26</v>
      </c>
      <c r="E227" s="8"/>
    </row>
    <row r="228" spans="1:5" x14ac:dyDescent="0.2">
      <c r="A228" s="40">
        <v>223</v>
      </c>
      <c r="B228" s="37"/>
      <c r="C228" s="37"/>
      <c r="D228" s="8" t="s">
        <v>26</v>
      </c>
      <c r="E228" s="8"/>
    </row>
    <row r="229" spans="1:5" x14ac:dyDescent="0.2">
      <c r="A229" s="40">
        <v>224</v>
      </c>
      <c r="B229" s="37"/>
      <c r="C229" s="37"/>
      <c r="D229" s="8" t="s">
        <v>26</v>
      </c>
      <c r="E229" s="8"/>
    </row>
    <row r="230" spans="1:5" x14ac:dyDescent="0.2">
      <c r="A230" s="40">
        <v>225</v>
      </c>
      <c r="B230" s="37"/>
      <c r="C230" s="37"/>
      <c r="D230" s="8" t="s">
        <v>26</v>
      </c>
      <c r="E230" s="8"/>
    </row>
    <row r="231" spans="1:5" x14ac:dyDescent="0.2">
      <c r="A231" s="40">
        <v>226</v>
      </c>
      <c r="B231" s="37"/>
      <c r="C231" s="37"/>
      <c r="D231" s="8" t="s">
        <v>26</v>
      </c>
      <c r="E231" s="8"/>
    </row>
    <row r="232" spans="1:5" x14ac:dyDescent="0.2">
      <c r="A232" s="40">
        <v>227</v>
      </c>
      <c r="B232" s="37"/>
      <c r="C232" s="37"/>
      <c r="D232" s="8" t="s">
        <v>26</v>
      </c>
      <c r="E232" s="8"/>
    </row>
    <row r="233" spans="1:5" x14ac:dyDescent="0.2">
      <c r="A233" s="40">
        <v>228</v>
      </c>
      <c r="B233" s="37"/>
      <c r="C233" s="37"/>
      <c r="D233" s="8" t="s">
        <v>26</v>
      </c>
      <c r="E233" s="8"/>
    </row>
    <row r="234" spans="1:5" x14ac:dyDescent="0.2">
      <c r="A234" s="40">
        <v>229</v>
      </c>
      <c r="B234" s="37"/>
      <c r="C234" s="37"/>
      <c r="D234" s="8" t="s">
        <v>26</v>
      </c>
      <c r="E234" s="8"/>
    </row>
    <row r="235" spans="1:5" x14ac:dyDescent="0.2">
      <c r="A235" s="40">
        <v>230</v>
      </c>
      <c r="B235" s="37"/>
      <c r="C235" s="37"/>
      <c r="D235" s="8" t="s">
        <v>26</v>
      </c>
      <c r="E235" s="8"/>
    </row>
    <row r="236" spans="1:5" x14ac:dyDescent="0.2">
      <c r="A236" s="40">
        <v>231</v>
      </c>
      <c r="B236" s="37"/>
      <c r="C236" s="37"/>
      <c r="D236" s="8" t="s">
        <v>26</v>
      </c>
      <c r="E236" s="8"/>
    </row>
    <row r="237" spans="1:5" x14ac:dyDescent="0.2">
      <c r="A237" s="40">
        <v>232</v>
      </c>
      <c r="B237" s="37"/>
      <c r="C237" s="37"/>
      <c r="D237" s="8" t="s">
        <v>26</v>
      </c>
      <c r="E237" s="8"/>
    </row>
    <row r="238" spans="1:5" x14ac:dyDescent="0.2">
      <c r="A238" s="40">
        <v>233</v>
      </c>
      <c r="B238" s="37"/>
      <c r="C238" s="37"/>
      <c r="D238" s="8" t="s">
        <v>26</v>
      </c>
      <c r="E238" s="8"/>
    </row>
    <row r="239" spans="1:5" x14ac:dyDescent="0.2">
      <c r="A239" s="40">
        <v>234</v>
      </c>
      <c r="B239" s="37"/>
      <c r="C239" s="37"/>
      <c r="D239" s="8" t="s">
        <v>26</v>
      </c>
      <c r="E239" s="8"/>
    </row>
    <row r="240" spans="1:5" x14ac:dyDescent="0.2">
      <c r="A240" s="40">
        <v>235</v>
      </c>
      <c r="B240" s="37"/>
      <c r="C240" s="37"/>
      <c r="D240" s="8" t="s">
        <v>26</v>
      </c>
      <c r="E240" s="8"/>
    </row>
    <row r="241" spans="1:5" x14ac:dyDescent="0.2">
      <c r="A241" s="40">
        <v>236</v>
      </c>
      <c r="B241" s="37"/>
      <c r="C241" s="37"/>
      <c r="D241" s="8" t="s">
        <v>26</v>
      </c>
      <c r="E241" s="8"/>
    </row>
    <row r="242" spans="1:5" x14ac:dyDescent="0.2">
      <c r="A242" s="40">
        <v>237</v>
      </c>
      <c r="B242" s="37"/>
      <c r="C242" s="37"/>
      <c r="D242" s="8" t="s">
        <v>26</v>
      </c>
      <c r="E242" s="8"/>
    </row>
    <row r="243" spans="1:5" x14ac:dyDescent="0.2">
      <c r="A243" s="40">
        <v>238</v>
      </c>
      <c r="B243" s="37"/>
      <c r="C243" s="37"/>
      <c r="D243" s="8" t="s">
        <v>26</v>
      </c>
      <c r="E243" s="8"/>
    </row>
    <row r="244" spans="1:5" x14ac:dyDescent="0.2">
      <c r="A244" s="40">
        <v>239</v>
      </c>
      <c r="B244" s="37"/>
      <c r="C244" s="37"/>
      <c r="D244" s="8" t="s">
        <v>26</v>
      </c>
      <c r="E244" s="8"/>
    </row>
    <row r="245" spans="1:5" x14ac:dyDescent="0.2">
      <c r="A245" s="40">
        <v>240</v>
      </c>
      <c r="B245" s="37"/>
      <c r="C245" s="37"/>
      <c r="D245" s="8" t="s">
        <v>26</v>
      </c>
      <c r="E245" s="8"/>
    </row>
    <row r="246" spans="1:5" x14ac:dyDescent="0.2">
      <c r="A246" s="40">
        <v>241</v>
      </c>
      <c r="B246" s="37"/>
      <c r="C246" s="37"/>
      <c r="D246" s="8" t="s">
        <v>26</v>
      </c>
      <c r="E246" s="8"/>
    </row>
    <row r="247" spans="1:5" x14ac:dyDescent="0.2">
      <c r="A247" s="40">
        <v>242</v>
      </c>
      <c r="B247" s="37"/>
      <c r="C247" s="37"/>
      <c r="D247" s="8" t="s">
        <v>26</v>
      </c>
      <c r="E247" s="8"/>
    </row>
    <row r="248" spans="1:5" x14ac:dyDescent="0.2">
      <c r="A248" s="40">
        <v>243</v>
      </c>
      <c r="B248" s="37"/>
      <c r="C248" s="37"/>
      <c r="D248" s="8" t="s">
        <v>26</v>
      </c>
      <c r="E248" s="8"/>
    </row>
    <row r="249" spans="1:5" x14ac:dyDescent="0.2">
      <c r="A249" s="40">
        <v>244</v>
      </c>
      <c r="B249" s="37"/>
      <c r="C249" s="37"/>
      <c r="D249" s="8" t="s">
        <v>26</v>
      </c>
      <c r="E249" s="8"/>
    </row>
    <row r="250" spans="1:5" x14ac:dyDescent="0.2">
      <c r="A250" s="40">
        <v>245</v>
      </c>
      <c r="B250" s="37"/>
      <c r="C250" s="37"/>
      <c r="D250" s="8" t="s">
        <v>26</v>
      </c>
      <c r="E250" s="8"/>
    </row>
    <row r="251" spans="1:5" x14ac:dyDescent="0.2">
      <c r="A251" s="40">
        <v>246</v>
      </c>
      <c r="B251" s="37"/>
      <c r="C251" s="37"/>
      <c r="D251" s="8" t="s">
        <v>26</v>
      </c>
      <c r="E251" s="8"/>
    </row>
    <row r="252" spans="1:5" x14ac:dyDescent="0.2">
      <c r="A252" s="40">
        <v>247</v>
      </c>
      <c r="B252" s="37"/>
      <c r="C252" s="37"/>
      <c r="D252" s="8" t="s">
        <v>26</v>
      </c>
      <c r="E252" s="8"/>
    </row>
    <row r="253" spans="1:5" x14ac:dyDescent="0.2">
      <c r="A253" s="40">
        <v>248</v>
      </c>
      <c r="B253" s="37"/>
      <c r="C253" s="37"/>
      <c r="D253" s="8" t="s">
        <v>26</v>
      </c>
      <c r="E253" s="8"/>
    </row>
    <row r="254" spans="1:5" x14ac:dyDescent="0.2">
      <c r="A254" s="40">
        <v>249</v>
      </c>
      <c r="B254" s="37"/>
      <c r="C254" s="37"/>
      <c r="D254" s="8" t="s">
        <v>26</v>
      </c>
      <c r="E254" s="8"/>
    </row>
    <row r="255" spans="1:5" x14ac:dyDescent="0.2">
      <c r="A255" s="40">
        <v>250</v>
      </c>
      <c r="B255" s="37"/>
      <c r="C255" s="37"/>
      <c r="D255" s="8" t="s">
        <v>26</v>
      </c>
      <c r="E255" s="8"/>
    </row>
    <row r="256" spans="1:5" x14ac:dyDescent="0.2">
      <c r="A256" s="40">
        <v>251</v>
      </c>
      <c r="B256" s="37"/>
      <c r="C256" s="37"/>
      <c r="D256" s="8" t="s">
        <v>26</v>
      </c>
      <c r="E256" s="8"/>
    </row>
    <row r="257" spans="1:5" x14ac:dyDescent="0.2">
      <c r="A257" s="40">
        <v>252</v>
      </c>
      <c r="B257" s="37"/>
      <c r="C257" s="37"/>
      <c r="D257" s="8" t="s">
        <v>26</v>
      </c>
      <c r="E257" s="8"/>
    </row>
    <row r="258" spans="1:5" x14ac:dyDescent="0.2">
      <c r="A258" s="40">
        <v>253</v>
      </c>
      <c r="B258" s="37"/>
      <c r="C258" s="37"/>
      <c r="D258" s="8" t="s">
        <v>26</v>
      </c>
      <c r="E258" s="8"/>
    </row>
    <row r="259" spans="1:5" x14ac:dyDescent="0.2">
      <c r="A259" s="40">
        <v>254</v>
      </c>
      <c r="B259" s="37"/>
      <c r="C259" s="37"/>
      <c r="D259" s="8" t="s">
        <v>26</v>
      </c>
      <c r="E259" s="8"/>
    </row>
    <row r="260" spans="1:5" x14ac:dyDescent="0.2">
      <c r="A260" s="40">
        <v>255</v>
      </c>
      <c r="B260" s="37"/>
      <c r="C260" s="37"/>
      <c r="D260" s="8" t="s">
        <v>26</v>
      </c>
      <c r="E260" s="8"/>
    </row>
    <row r="261" spans="1:5" x14ac:dyDescent="0.2">
      <c r="A261" s="40">
        <v>256</v>
      </c>
      <c r="B261" s="37"/>
      <c r="C261" s="37"/>
      <c r="D261" s="8" t="s">
        <v>26</v>
      </c>
      <c r="E261" s="8"/>
    </row>
    <row r="262" spans="1:5" x14ac:dyDescent="0.2">
      <c r="A262" s="40">
        <v>257</v>
      </c>
      <c r="B262" s="37"/>
      <c r="C262" s="37"/>
      <c r="D262" s="8" t="s">
        <v>26</v>
      </c>
      <c r="E262" s="8"/>
    </row>
    <row r="263" spans="1:5" x14ac:dyDescent="0.2">
      <c r="A263" s="40">
        <v>258</v>
      </c>
      <c r="B263" s="37"/>
      <c r="C263" s="37"/>
      <c r="D263" s="8" t="s">
        <v>26</v>
      </c>
      <c r="E263" s="8"/>
    </row>
    <row r="264" spans="1:5" x14ac:dyDescent="0.2">
      <c r="A264" s="40">
        <v>259</v>
      </c>
      <c r="B264" s="37"/>
      <c r="C264" s="37"/>
      <c r="D264" s="8" t="s">
        <v>26</v>
      </c>
      <c r="E264" s="8"/>
    </row>
    <row r="265" spans="1:5" x14ac:dyDescent="0.2">
      <c r="A265" s="40">
        <v>260</v>
      </c>
      <c r="B265" s="37"/>
      <c r="C265" s="37"/>
      <c r="D265" s="8" t="s">
        <v>26</v>
      </c>
      <c r="E265" s="8"/>
    </row>
    <row r="266" spans="1:5" x14ac:dyDescent="0.2">
      <c r="A266" s="40">
        <v>261</v>
      </c>
      <c r="B266" s="37"/>
      <c r="C266" s="37"/>
      <c r="D266" s="8" t="s">
        <v>26</v>
      </c>
      <c r="E266" s="8"/>
    </row>
    <row r="267" spans="1:5" x14ac:dyDescent="0.2">
      <c r="A267" s="40">
        <v>262</v>
      </c>
      <c r="B267" s="37"/>
      <c r="C267" s="37"/>
      <c r="D267" s="8" t="s">
        <v>26</v>
      </c>
      <c r="E267" s="8"/>
    </row>
    <row r="268" spans="1:5" x14ac:dyDescent="0.2">
      <c r="A268" s="40">
        <v>263</v>
      </c>
      <c r="B268" s="37"/>
      <c r="C268" s="37"/>
      <c r="D268" s="8" t="s">
        <v>26</v>
      </c>
      <c r="E268" s="8"/>
    </row>
    <row r="269" spans="1:5" x14ac:dyDescent="0.2">
      <c r="A269" s="40">
        <v>264</v>
      </c>
      <c r="B269" s="37"/>
      <c r="C269" s="37"/>
      <c r="D269" s="8" t="s">
        <v>26</v>
      </c>
      <c r="E269" s="8"/>
    </row>
    <row r="270" spans="1:5" x14ac:dyDescent="0.2">
      <c r="A270" s="40">
        <v>265</v>
      </c>
      <c r="B270" s="37"/>
      <c r="C270" s="37"/>
      <c r="D270" s="8" t="s">
        <v>26</v>
      </c>
      <c r="E270" s="8"/>
    </row>
    <row r="271" spans="1:5" x14ac:dyDescent="0.2">
      <c r="A271" s="40">
        <v>266</v>
      </c>
      <c r="B271" s="37"/>
      <c r="C271" s="37"/>
      <c r="D271" s="8" t="s">
        <v>26</v>
      </c>
      <c r="E271" s="8"/>
    </row>
    <row r="272" spans="1:5" x14ac:dyDescent="0.2">
      <c r="A272" s="40">
        <v>267</v>
      </c>
      <c r="B272" s="37"/>
      <c r="C272" s="37"/>
      <c r="D272" s="8" t="s">
        <v>26</v>
      </c>
      <c r="E272" s="8"/>
    </row>
    <row r="273" spans="1:5" x14ac:dyDescent="0.2">
      <c r="A273" s="40">
        <v>268</v>
      </c>
      <c r="B273" s="37"/>
      <c r="C273" s="37"/>
      <c r="D273" s="8" t="s">
        <v>26</v>
      </c>
      <c r="E273" s="8"/>
    </row>
    <row r="274" spans="1:5" x14ac:dyDescent="0.2">
      <c r="A274" s="40">
        <v>269</v>
      </c>
      <c r="B274" s="37"/>
      <c r="C274" s="37"/>
      <c r="D274" s="8" t="s">
        <v>26</v>
      </c>
      <c r="E274" s="8"/>
    </row>
    <row r="275" spans="1:5" x14ac:dyDescent="0.2">
      <c r="A275" s="40">
        <v>270</v>
      </c>
      <c r="B275" s="37"/>
      <c r="C275" s="37"/>
      <c r="D275" s="8" t="s">
        <v>26</v>
      </c>
      <c r="E275" s="8"/>
    </row>
    <row r="276" spans="1:5" x14ac:dyDescent="0.2">
      <c r="A276" s="40">
        <v>271</v>
      </c>
      <c r="B276" s="37"/>
      <c r="C276" s="37"/>
      <c r="D276" s="8" t="s">
        <v>26</v>
      </c>
      <c r="E276" s="8"/>
    </row>
    <row r="277" spans="1:5" x14ac:dyDescent="0.2">
      <c r="A277" s="40">
        <v>272</v>
      </c>
      <c r="B277" s="37"/>
      <c r="C277" s="37"/>
      <c r="D277" s="8" t="s">
        <v>26</v>
      </c>
      <c r="E277" s="8"/>
    </row>
    <row r="278" spans="1:5" x14ac:dyDescent="0.2">
      <c r="A278" s="40">
        <v>273</v>
      </c>
      <c r="B278" s="37"/>
      <c r="C278" s="37"/>
      <c r="D278" s="8" t="s">
        <v>26</v>
      </c>
      <c r="E278" s="8"/>
    </row>
    <row r="279" spans="1:5" x14ac:dyDescent="0.2">
      <c r="A279" s="40">
        <v>274</v>
      </c>
      <c r="B279" s="37"/>
      <c r="C279" s="37"/>
      <c r="D279" s="8" t="s">
        <v>26</v>
      </c>
      <c r="E279" s="8"/>
    </row>
    <row r="280" spans="1:5" x14ac:dyDescent="0.2">
      <c r="A280" s="40">
        <v>275</v>
      </c>
      <c r="B280" s="37"/>
      <c r="C280" s="37"/>
      <c r="D280" s="8" t="s">
        <v>26</v>
      </c>
      <c r="E280" s="8"/>
    </row>
    <row r="281" spans="1:5" x14ac:dyDescent="0.2">
      <c r="A281" s="40">
        <v>276</v>
      </c>
      <c r="B281" s="37"/>
      <c r="C281" s="37"/>
      <c r="D281" s="8" t="s">
        <v>26</v>
      </c>
      <c r="E281" s="8"/>
    </row>
    <row r="282" spans="1:5" x14ac:dyDescent="0.2">
      <c r="A282" s="40">
        <v>277</v>
      </c>
      <c r="B282" s="37"/>
      <c r="C282" s="37"/>
      <c r="D282" s="8" t="s">
        <v>26</v>
      </c>
      <c r="E282" s="8"/>
    </row>
    <row r="283" spans="1:5" x14ac:dyDescent="0.2">
      <c r="A283" s="40">
        <v>278</v>
      </c>
      <c r="B283" s="37"/>
      <c r="C283" s="37"/>
      <c r="D283" s="8" t="s">
        <v>26</v>
      </c>
      <c r="E283" s="8"/>
    </row>
    <row r="284" spans="1:5" x14ac:dyDescent="0.2">
      <c r="A284" s="40">
        <v>279</v>
      </c>
      <c r="B284" s="37"/>
      <c r="C284" s="37"/>
      <c r="D284" s="8" t="s">
        <v>26</v>
      </c>
      <c r="E284" s="8"/>
    </row>
    <row r="285" spans="1:5" x14ac:dyDescent="0.2">
      <c r="A285" s="40">
        <v>280</v>
      </c>
      <c r="B285" s="37"/>
      <c r="C285" s="37"/>
      <c r="D285" s="8" t="s">
        <v>26</v>
      </c>
      <c r="E285" s="8"/>
    </row>
    <row r="286" spans="1:5" x14ac:dyDescent="0.2">
      <c r="A286" s="40">
        <v>281</v>
      </c>
      <c r="B286" s="37"/>
      <c r="C286" s="37"/>
      <c r="D286" s="8" t="s">
        <v>26</v>
      </c>
      <c r="E286" s="8"/>
    </row>
    <row r="287" spans="1:5" x14ac:dyDescent="0.2">
      <c r="A287" s="40">
        <v>282</v>
      </c>
      <c r="B287" s="37"/>
      <c r="C287" s="37"/>
      <c r="D287" s="8" t="s">
        <v>26</v>
      </c>
      <c r="E287" s="8"/>
    </row>
    <row r="288" spans="1:5" x14ac:dyDescent="0.2">
      <c r="A288" s="40">
        <v>283</v>
      </c>
      <c r="B288" s="37"/>
      <c r="C288" s="37"/>
      <c r="D288" s="8" t="s">
        <v>26</v>
      </c>
      <c r="E288" s="8"/>
    </row>
    <row r="289" spans="1:5" x14ac:dyDescent="0.2">
      <c r="A289" s="40">
        <v>284</v>
      </c>
      <c r="B289" s="37"/>
      <c r="C289" s="37"/>
      <c r="D289" s="8" t="s">
        <v>26</v>
      </c>
      <c r="E289" s="8"/>
    </row>
    <row r="290" spans="1:5" x14ac:dyDescent="0.2">
      <c r="A290" s="40">
        <v>285</v>
      </c>
      <c r="B290" s="37"/>
      <c r="C290" s="37"/>
      <c r="D290" s="8" t="s">
        <v>26</v>
      </c>
      <c r="E290" s="8"/>
    </row>
    <row r="291" spans="1:5" x14ac:dyDescent="0.2">
      <c r="A291" s="40">
        <v>286</v>
      </c>
      <c r="B291" s="37"/>
      <c r="C291" s="37"/>
      <c r="D291" s="8" t="s">
        <v>26</v>
      </c>
      <c r="E291" s="8"/>
    </row>
    <row r="292" spans="1:5" x14ac:dyDescent="0.2">
      <c r="A292" s="40">
        <v>287</v>
      </c>
      <c r="B292" s="37"/>
      <c r="C292" s="37"/>
      <c r="D292" s="8" t="s">
        <v>26</v>
      </c>
      <c r="E292" s="8"/>
    </row>
    <row r="293" spans="1:5" x14ac:dyDescent="0.2">
      <c r="A293" s="40">
        <v>288</v>
      </c>
      <c r="B293" s="37"/>
      <c r="C293" s="37"/>
      <c r="D293" s="8" t="s">
        <v>26</v>
      </c>
      <c r="E293" s="8"/>
    </row>
    <row r="294" spans="1:5" x14ac:dyDescent="0.2">
      <c r="A294" s="40">
        <v>289</v>
      </c>
      <c r="B294" s="37"/>
      <c r="C294" s="37"/>
      <c r="D294" s="8" t="s">
        <v>26</v>
      </c>
      <c r="E294" s="8"/>
    </row>
    <row r="295" spans="1:5" x14ac:dyDescent="0.2">
      <c r="A295" s="40">
        <v>290</v>
      </c>
      <c r="B295" s="37"/>
      <c r="C295" s="37"/>
      <c r="D295" s="8" t="s">
        <v>26</v>
      </c>
      <c r="E295" s="8"/>
    </row>
    <row r="296" spans="1:5" x14ac:dyDescent="0.2">
      <c r="A296" s="40">
        <v>291</v>
      </c>
      <c r="B296" s="37"/>
      <c r="C296" s="37"/>
      <c r="D296" s="8" t="s">
        <v>26</v>
      </c>
      <c r="E296" s="8"/>
    </row>
    <row r="297" spans="1:5" x14ac:dyDescent="0.2">
      <c r="A297" s="40">
        <v>292</v>
      </c>
      <c r="B297" s="37"/>
      <c r="C297" s="37"/>
      <c r="D297" s="8" t="s">
        <v>26</v>
      </c>
      <c r="E297" s="8"/>
    </row>
    <row r="298" spans="1:5" x14ac:dyDescent="0.2">
      <c r="A298" s="40">
        <v>293</v>
      </c>
      <c r="B298" s="37"/>
      <c r="C298" s="37"/>
      <c r="D298" s="8" t="s">
        <v>26</v>
      </c>
      <c r="E298" s="8"/>
    </row>
    <row r="299" spans="1:5" x14ac:dyDescent="0.2">
      <c r="A299" s="40">
        <v>294</v>
      </c>
      <c r="B299" s="37"/>
      <c r="C299" s="37"/>
      <c r="D299" s="8" t="s">
        <v>26</v>
      </c>
      <c r="E299" s="8"/>
    </row>
    <row r="300" spans="1:5" x14ac:dyDescent="0.2">
      <c r="A300" s="40">
        <v>295</v>
      </c>
      <c r="B300" s="37"/>
      <c r="C300" s="37"/>
      <c r="D300" s="8" t="s">
        <v>26</v>
      </c>
      <c r="E300" s="8"/>
    </row>
    <row r="301" spans="1:5" x14ac:dyDescent="0.2">
      <c r="A301" s="40">
        <v>296</v>
      </c>
      <c r="B301" s="37"/>
      <c r="C301" s="37"/>
      <c r="D301" s="8" t="s">
        <v>26</v>
      </c>
      <c r="E301" s="8"/>
    </row>
    <row r="302" spans="1:5" x14ac:dyDescent="0.2">
      <c r="A302" s="40">
        <v>297</v>
      </c>
      <c r="B302" s="37"/>
      <c r="C302" s="37"/>
      <c r="D302" s="8" t="s">
        <v>26</v>
      </c>
      <c r="E302" s="8"/>
    </row>
    <row r="303" spans="1:5" x14ac:dyDescent="0.2">
      <c r="A303" s="40">
        <v>298</v>
      </c>
      <c r="B303" s="37"/>
      <c r="C303" s="37"/>
      <c r="D303" s="8" t="s">
        <v>26</v>
      </c>
      <c r="E303" s="8"/>
    </row>
    <row r="304" spans="1:5" x14ac:dyDescent="0.2">
      <c r="A304" s="40">
        <v>299</v>
      </c>
      <c r="B304" s="37"/>
      <c r="C304" s="37"/>
      <c r="D304" s="8" t="s">
        <v>26</v>
      </c>
      <c r="E304" s="8"/>
    </row>
    <row r="305" spans="1:5" x14ac:dyDescent="0.2">
      <c r="A305" s="40">
        <v>300</v>
      </c>
      <c r="B305" s="37"/>
      <c r="C305" s="37"/>
      <c r="D305" s="8" t="s">
        <v>26</v>
      </c>
      <c r="E305" s="8"/>
    </row>
    <row r="306" spans="1:5" x14ac:dyDescent="0.2">
      <c r="A306" s="40">
        <v>301</v>
      </c>
      <c r="B306" s="37"/>
      <c r="C306" s="37"/>
      <c r="D306" s="8" t="s">
        <v>26</v>
      </c>
      <c r="E306" s="8"/>
    </row>
    <row r="307" spans="1:5" x14ac:dyDescent="0.2">
      <c r="A307" s="40">
        <v>302</v>
      </c>
      <c r="B307" s="37"/>
      <c r="C307" s="37"/>
      <c r="D307" s="8" t="s">
        <v>26</v>
      </c>
      <c r="E307" s="8"/>
    </row>
    <row r="308" spans="1:5" x14ac:dyDescent="0.2">
      <c r="A308" s="40">
        <v>303</v>
      </c>
      <c r="B308" s="37"/>
      <c r="C308" s="37"/>
      <c r="D308" s="8" t="s">
        <v>26</v>
      </c>
      <c r="E308" s="8"/>
    </row>
    <row r="309" spans="1:5" x14ac:dyDescent="0.2">
      <c r="A309" s="40">
        <v>304</v>
      </c>
      <c r="B309" s="37"/>
      <c r="C309" s="37"/>
      <c r="D309" s="8" t="s">
        <v>26</v>
      </c>
      <c r="E309" s="8"/>
    </row>
    <row r="310" spans="1:5" x14ac:dyDescent="0.2">
      <c r="A310" s="40">
        <v>305</v>
      </c>
      <c r="B310" s="37"/>
      <c r="C310" s="37"/>
      <c r="D310" s="8" t="s">
        <v>26</v>
      </c>
      <c r="E310" s="8"/>
    </row>
    <row r="311" spans="1:5" x14ac:dyDescent="0.2">
      <c r="A311" s="40">
        <v>306</v>
      </c>
      <c r="B311" s="37"/>
      <c r="C311" s="37"/>
      <c r="D311" s="8" t="s">
        <v>26</v>
      </c>
      <c r="E311" s="8"/>
    </row>
    <row r="312" spans="1:5" x14ac:dyDescent="0.2">
      <c r="A312" s="40">
        <v>307</v>
      </c>
      <c r="B312" s="37"/>
      <c r="C312" s="37"/>
      <c r="D312" s="8" t="s">
        <v>26</v>
      </c>
      <c r="E312" s="8"/>
    </row>
    <row r="313" spans="1:5" x14ac:dyDescent="0.2">
      <c r="A313" s="40">
        <v>308</v>
      </c>
      <c r="B313" s="37"/>
      <c r="C313" s="37"/>
      <c r="D313" s="8" t="s">
        <v>26</v>
      </c>
      <c r="E313" s="8"/>
    </row>
    <row r="314" spans="1:5" x14ac:dyDescent="0.2">
      <c r="A314" s="40">
        <v>309</v>
      </c>
      <c r="B314" s="37"/>
      <c r="C314" s="37"/>
      <c r="D314" s="8" t="s">
        <v>26</v>
      </c>
      <c r="E314" s="8"/>
    </row>
    <row r="315" spans="1:5" x14ac:dyDescent="0.2">
      <c r="A315" s="40">
        <v>310</v>
      </c>
      <c r="B315" s="37"/>
      <c r="C315" s="37"/>
      <c r="D315" s="8" t="s">
        <v>26</v>
      </c>
      <c r="E315" s="8"/>
    </row>
    <row r="316" spans="1:5" x14ac:dyDescent="0.2">
      <c r="A316" s="40">
        <v>311</v>
      </c>
      <c r="B316" s="37"/>
      <c r="C316" s="37"/>
      <c r="D316" s="8" t="s">
        <v>26</v>
      </c>
      <c r="E316" s="8"/>
    </row>
    <row r="317" spans="1:5" x14ac:dyDescent="0.2">
      <c r="A317" s="40">
        <v>312</v>
      </c>
      <c r="B317" s="37"/>
      <c r="C317" s="37"/>
      <c r="D317" s="8" t="s">
        <v>26</v>
      </c>
      <c r="E317" s="8"/>
    </row>
    <row r="318" spans="1:5" x14ac:dyDescent="0.2">
      <c r="A318" s="40">
        <v>313</v>
      </c>
      <c r="B318" s="37"/>
      <c r="C318" s="37"/>
      <c r="D318" s="8" t="s">
        <v>26</v>
      </c>
      <c r="E318" s="8"/>
    </row>
    <row r="319" spans="1:5" x14ac:dyDescent="0.2">
      <c r="A319" s="40">
        <v>314</v>
      </c>
      <c r="B319" s="37"/>
      <c r="C319" s="37"/>
      <c r="D319" s="8" t="s">
        <v>26</v>
      </c>
      <c r="E319" s="8"/>
    </row>
    <row r="320" spans="1:5" x14ac:dyDescent="0.2">
      <c r="A320" s="40">
        <v>315</v>
      </c>
      <c r="B320" s="37"/>
      <c r="C320" s="37"/>
      <c r="D320" s="8" t="s">
        <v>26</v>
      </c>
      <c r="E320" s="8"/>
    </row>
    <row r="321" spans="1:5" x14ac:dyDescent="0.2">
      <c r="A321" s="40">
        <v>316</v>
      </c>
      <c r="B321" s="37"/>
      <c r="C321" s="37"/>
      <c r="D321" s="8" t="s">
        <v>26</v>
      </c>
      <c r="E321" s="8"/>
    </row>
    <row r="322" spans="1:5" x14ac:dyDescent="0.2">
      <c r="A322" s="40">
        <v>317</v>
      </c>
      <c r="B322" s="37"/>
      <c r="C322" s="37"/>
      <c r="D322" s="8" t="s">
        <v>26</v>
      </c>
      <c r="E322" s="8"/>
    </row>
    <row r="323" spans="1:5" x14ac:dyDescent="0.2">
      <c r="A323" s="40">
        <v>318</v>
      </c>
      <c r="B323" s="37"/>
      <c r="C323" s="37"/>
      <c r="D323" s="8" t="s">
        <v>26</v>
      </c>
      <c r="E323" s="8"/>
    </row>
    <row r="324" spans="1:5" x14ac:dyDescent="0.2">
      <c r="A324" s="40">
        <v>319</v>
      </c>
      <c r="B324" s="37"/>
      <c r="C324" s="37"/>
      <c r="D324" s="8" t="s">
        <v>26</v>
      </c>
      <c r="E324" s="8"/>
    </row>
    <row r="325" spans="1:5" x14ac:dyDescent="0.2">
      <c r="A325" s="40">
        <v>320</v>
      </c>
      <c r="B325" s="37"/>
      <c r="C325" s="37"/>
      <c r="D325" s="8" t="s">
        <v>26</v>
      </c>
      <c r="E325" s="8"/>
    </row>
    <row r="326" spans="1:5" x14ac:dyDescent="0.2">
      <c r="A326" s="40">
        <v>321</v>
      </c>
      <c r="B326" s="37"/>
      <c r="C326" s="37"/>
      <c r="D326" s="8" t="s">
        <v>26</v>
      </c>
      <c r="E326" s="8"/>
    </row>
    <row r="327" spans="1:5" x14ac:dyDescent="0.2">
      <c r="A327" s="40">
        <v>322</v>
      </c>
      <c r="B327" s="37"/>
      <c r="C327" s="37"/>
      <c r="D327" s="8" t="s">
        <v>26</v>
      </c>
      <c r="E327" s="8"/>
    </row>
    <row r="328" spans="1:5" x14ac:dyDescent="0.2">
      <c r="A328" s="40">
        <v>323</v>
      </c>
      <c r="B328" s="37"/>
      <c r="C328" s="37"/>
      <c r="D328" s="8" t="s">
        <v>26</v>
      </c>
      <c r="E328" s="8"/>
    </row>
    <row r="329" spans="1:5" x14ac:dyDescent="0.2">
      <c r="A329" s="40">
        <v>324</v>
      </c>
      <c r="B329" s="37"/>
      <c r="C329" s="37"/>
      <c r="D329" s="8" t="s">
        <v>26</v>
      </c>
      <c r="E329" s="8"/>
    </row>
    <row r="330" spans="1:5" x14ac:dyDescent="0.2">
      <c r="A330" s="40">
        <v>325</v>
      </c>
      <c r="B330" s="37"/>
      <c r="C330" s="37"/>
      <c r="D330" s="8" t="s">
        <v>26</v>
      </c>
      <c r="E330" s="8"/>
    </row>
    <row r="331" spans="1:5" x14ac:dyDescent="0.2">
      <c r="A331" s="40">
        <v>326</v>
      </c>
      <c r="B331" s="37"/>
      <c r="C331" s="37"/>
      <c r="D331" s="8" t="s">
        <v>26</v>
      </c>
      <c r="E331" s="8"/>
    </row>
    <row r="332" spans="1:5" x14ac:dyDescent="0.2">
      <c r="A332" s="40">
        <v>327</v>
      </c>
      <c r="B332" s="37"/>
      <c r="C332" s="37"/>
      <c r="D332" s="8" t="s">
        <v>26</v>
      </c>
      <c r="E332" s="8"/>
    </row>
    <row r="333" spans="1:5" x14ac:dyDescent="0.2">
      <c r="A333" s="40">
        <v>328</v>
      </c>
      <c r="B333" s="37"/>
      <c r="C333" s="37"/>
      <c r="D333" s="8" t="s">
        <v>26</v>
      </c>
      <c r="E333" s="8"/>
    </row>
    <row r="334" spans="1:5" x14ac:dyDescent="0.2">
      <c r="A334" s="40">
        <v>329</v>
      </c>
      <c r="B334" s="37"/>
      <c r="C334" s="37"/>
      <c r="D334" s="8" t="s">
        <v>26</v>
      </c>
      <c r="E334" s="8"/>
    </row>
    <row r="335" spans="1:5" x14ac:dyDescent="0.2">
      <c r="A335" s="40">
        <v>330</v>
      </c>
      <c r="B335" s="37"/>
      <c r="C335" s="37"/>
      <c r="D335" s="8" t="s">
        <v>26</v>
      </c>
      <c r="E335" s="8"/>
    </row>
    <row r="336" spans="1:5" x14ac:dyDescent="0.2">
      <c r="A336" s="40">
        <v>331</v>
      </c>
      <c r="B336" s="37"/>
      <c r="C336" s="37"/>
      <c r="D336" s="8" t="s">
        <v>26</v>
      </c>
      <c r="E336" s="8"/>
    </row>
    <row r="337" spans="1:5" x14ac:dyDescent="0.2">
      <c r="A337" s="40">
        <v>332</v>
      </c>
      <c r="B337" s="37"/>
      <c r="C337" s="37"/>
      <c r="D337" s="8" t="s">
        <v>26</v>
      </c>
      <c r="E337" s="8"/>
    </row>
    <row r="338" spans="1:5" x14ac:dyDescent="0.2">
      <c r="A338" s="40">
        <v>333</v>
      </c>
      <c r="B338" s="37"/>
      <c r="C338" s="37"/>
      <c r="D338" s="8" t="s">
        <v>26</v>
      </c>
      <c r="E338" s="8"/>
    </row>
    <row r="339" spans="1:5" x14ac:dyDescent="0.2">
      <c r="A339" s="40">
        <v>334</v>
      </c>
      <c r="B339" s="37"/>
      <c r="C339" s="37"/>
      <c r="D339" s="8" t="s">
        <v>26</v>
      </c>
      <c r="E339" s="8"/>
    </row>
    <row r="340" spans="1:5" x14ac:dyDescent="0.2">
      <c r="A340" s="40">
        <v>335</v>
      </c>
      <c r="B340" s="37"/>
      <c r="C340" s="37"/>
      <c r="D340" s="8" t="s">
        <v>26</v>
      </c>
      <c r="E340" s="8"/>
    </row>
    <row r="341" spans="1:5" x14ac:dyDescent="0.2">
      <c r="A341" s="40">
        <v>336</v>
      </c>
      <c r="B341" s="37"/>
      <c r="C341" s="37"/>
      <c r="D341" s="8" t="s">
        <v>26</v>
      </c>
      <c r="E341" s="8"/>
    </row>
    <row r="342" spans="1:5" x14ac:dyDescent="0.2">
      <c r="A342" s="40">
        <v>337</v>
      </c>
      <c r="B342" s="37"/>
      <c r="C342" s="37"/>
      <c r="D342" s="8" t="s">
        <v>26</v>
      </c>
      <c r="E342" s="8"/>
    </row>
    <row r="343" spans="1:5" x14ac:dyDescent="0.2">
      <c r="A343" s="40">
        <v>338</v>
      </c>
      <c r="B343" s="37"/>
      <c r="C343" s="37"/>
      <c r="D343" s="8" t="s">
        <v>26</v>
      </c>
      <c r="E343" s="8"/>
    </row>
    <row r="344" spans="1:5" x14ac:dyDescent="0.2">
      <c r="A344" s="40">
        <v>339</v>
      </c>
      <c r="B344" s="37"/>
      <c r="C344" s="37"/>
      <c r="D344" s="8" t="s">
        <v>26</v>
      </c>
      <c r="E344" s="8"/>
    </row>
    <row r="345" spans="1:5" x14ac:dyDescent="0.2">
      <c r="A345" s="40">
        <v>340</v>
      </c>
      <c r="B345" s="37"/>
      <c r="C345" s="37"/>
      <c r="D345" s="8" t="s">
        <v>26</v>
      </c>
      <c r="E345" s="8"/>
    </row>
    <row r="346" spans="1:5" x14ac:dyDescent="0.2">
      <c r="A346" s="40">
        <v>341</v>
      </c>
      <c r="B346" s="37"/>
      <c r="C346" s="37"/>
      <c r="D346" s="8" t="s">
        <v>26</v>
      </c>
      <c r="E346" s="8"/>
    </row>
    <row r="347" spans="1:5" x14ac:dyDescent="0.2">
      <c r="A347" s="40">
        <v>342</v>
      </c>
      <c r="B347" s="37"/>
      <c r="C347" s="37"/>
      <c r="D347" s="8" t="s">
        <v>26</v>
      </c>
      <c r="E347" s="8"/>
    </row>
    <row r="348" spans="1:5" x14ac:dyDescent="0.2">
      <c r="A348" s="40">
        <v>343</v>
      </c>
      <c r="B348" s="37"/>
      <c r="C348" s="37"/>
      <c r="D348" s="8" t="s">
        <v>26</v>
      </c>
      <c r="E348" s="8"/>
    </row>
    <row r="349" spans="1:5" x14ac:dyDescent="0.2">
      <c r="A349" s="40">
        <v>344</v>
      </c>
      <c r="B349" s="37"/>
      <c r="C349" s="37"/>
      <c r="D349" s="8" t="s">
        <v>26</v>
      </c>
      <c r="E349" s="8"/>
    </row>
    <row r="350" spans="1:5" x14ac:dyDescent="0.2">
      <c r="A350" s="40">
        <v>345</v>
      </c>
      <c r="B350" s="37"/>
      <c r="C350" s="37"/>
      <c r="D350" s="8" t="s">
        <v>26</v>
      </c>
      <c r="E350" s="8"/>
    </row>
    <row r="351" spans="1:5" x14ac:dyDescent="0.2">
      <c r="A351" s="40">
        <v>346</v>
      </c>
      <c r="B351" s="37"/>
      <c r="C351" s="37"/>
      <c r="D351" s="8" t="s">
        <v>26</v>
      </c>
      <c r="E351" s="8"/>
    </row>
    <row r="352" spans="1:5" x14ac:dyDescent="0.2">
      <c r="A352" s="40">
        <v>347</v>
      </c>
      <c r="B352" s="37"/>
      <c r="C352" s="37"/>
      <c r="D352" s="8" t="s">
        <v>26</v>
      </c>
      <c r="E352" s="8"/>
    </row>
    <row r="353" spans="1:5" x14ac:dyDescent="0.2">
      <c r="A353" s="40">
        <v>348</v>
      </c>
      <c r="B353" s="37"/>
      <c r="C353" s="37"/>
      <c r="D353" s="8" t="s">
        <v>26</v>
      </c>
      <c r="E353" s="8"/>
    </row>
    <row r="354" spans="1:5" x14ac:dyDescent="0.2">
      <c r="A354" s="40">
        <v>349</v>
      </c>
      <c r="B354" s="37"/>
      <c r="C354" s="37"/>
      <c r="D354" s="8" t="s">
        <v>26</v>
      </c>
      <c r="E354" s="8"/>
    </row>
    <row r="355" spans="1:5" x14ac:dyDescent="0.2">
      <c r="A355" s="40">
        <v>350</v>
      </c>
      <c r="B355" s="37"/>
      <c r="C355" s="37"/>
      <c r="D355" s="8" t="s">
        <v>26</v>
      </c>
      <c r="E355" s="8"/>
    </row>
    <row r="356" spans="1:5" x14ac:dyDescent="0.2">
      <c r="A356" s="40">
        <v>351</v>
      </c>
      <c r="B356" s="37"/>
      <c r="C356" s="37"/>
      <c r="D356" s="8" t="s">
        <v>26</v>
      </c>
      <c r="E356" s="8"/>
    </row>
    <row r="357" spans="1:5" x14ac:dyDescent="0.2">
      <c r="A357" s="40">
        <v>352</v>
      </c>
      <c r="B357" s="37"/>
      <c r="C357" s="37"/>
      <c r="D357" s="8" t="s">
        <v>26</v>
      </c>
      <c r="E357" s="8"/>
    </row>
    <row r="358" spans="1:5" x14ac:dyDescent="0.2">
      <c r="A358" s="40">
        <v>353</v>
      </c>
      <c r="B358" s="37"/>
      <c r="C358" s="37"/>
      <c r="D358" s="8" t="s">
        <v>26</v>
      </c>
      <c r="E358" s="8"/>
    </row>
    <row r="359" spans="1:5" x14ac:dyDescent="0.2">
      <c r="A359" s="40">
        <v>354</v>
      </c>
      <c r="B359" s="37"/>
      <c r="C359" s="37"/>
      <c r="D359" s="8" t="s">
        <v>26</v>
      </c>
      <c r="E359" s="8"/>
    </row>
    <row r="360" spans="1:5" x14ac:dyDescent="0.2">
      <c r="A360" s="40">
        <v>355</v>
      </c>
      <c r="B360" s="37"/>
      <c r="C360" s="37"/>
      <c r="D360" s="8" t="s">
        <v>26</v>
      </c>
      <c r="E360" s="8"/>
    </row>
    <row r="361" spans="1:5" x14ac:dyDescent="0.2">
      <c r="A361" s="40">
        <v>356</v>
      </c>
      <c r="B361" s="37"/>
      <c r="C361" s="37"/>
      <c r="D361" s="8" t="s">
        <v>26</v>
      </c>
      <c r="E361" s="8"/>
    </row>
    <row r="362" spans="1:5" x14ac:dyDescent="0.2">
      <c r="A362" s="40">
        <v>357</v>
      </c>
      <c r="B362" s="37"/>
      <c r="C362" s="37"/>
      <c r="D362" s="8" t="s">
        <v>26</v>
      </c>
      <c r="E362" s="8"/>
    </row>
    <row r="363" spans="1:5" x14ac:dyDescent="0.2">
      <c r="A363" s="40">
        <v>358</v>
      </c>
      <c r="B363" s="37"/>
      <c r="C363" s="37"/>
      <c r="D363" s="8" t="s">
        <v>26</v>
      </c>
      <c r="E363" s="8"/>
    </row>
    <row r="364" spans="1:5" x14ac:dyDescent="0.2">
      <c r="A364" s="40">
        <v>359</v>
      </c>
      <c r="B364" s="37"/>
      <c r="C364" s="37"/>
      <c r="D364" s="8" t="s">
        <v>26</v>
      </c>
      <c r="E364" s="8"/>
    </row>
    <row r="365" spans="1:5" x14ac:dyDescent="0.2">
      <c r="A365" s="40">
        <v>360</v>
      </c>
      <c r="B365" s="37"/>
      <c r="C365" s="37"/>
      <c r="D365" s="8" t="s">
        <v>26</v>
      </c>
      <c r="E365" s="8"/>
    </row>
  </sheetData>
  <mergeCells count="2">
    <mergeCell ref="B4:C4"/>
    <mergeCell ref="D4:E4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Cuotas</vt:lpstr>
      <vt:lpstr>Datos!Área_de_impresión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</dc:creator>
  <cp:lastModifiedBy>MAM</cp:lastModifiedBy>
  <cp:lastPrinted>2022-01-24T13:45:25Z</cp:lastPrinted>
  <dcterms:created xsi:type="dcterms:W3CDTF">2020-09-03T11:54:12Z</dcterms:created>
  <dcterms:modified xsi:type="dcterms:W3CDTF">2022-10-01T13:01:10Z</dcterms:modified>
</cp:coreProperties>
</file>